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32" yWindow="4128" windowWidth="23040" windowHeight="5388" tabRatio="565" firstSheet="1" activeTab="3"/>
  </bookViews>
  <sheets>
    <sheet name="двухразовое питание" sheetId="1" r:id="rId1"/>
    <sheet name="6" sheetId="17" r:id="rId2"/>
    <sheet name="7" sheetId="18" r:id="rId3"/>
    <sheet name="8" sheetId="19" r:id="rId4"/>
    <sheet name="9" sheetId="21" r:id="rId5"/>
    <sheet name="10" sheetId="20" r:id="rId6"/>
  </sheets>
  <definedNames>
    <definedName name="_xlnm.Print_Area" localSheetId="5">'10'!$A$1:$I$135</definedName>
    <definedName name="_xlnm.Print_Area" localSheetId="1">'6'!$A$1:$I$135</definedName>
    <definedName name="_xlnm.Print_Area" localSheetId="2">'7'!$A$1:$I$105</definedName>
    <definedName name="_xlnm.Print_Area" localSheetId="3">'8'!$A$1:$I$133</definedName>
    <definedName name="_xlnm.Print_Area" localSheetId="4">'9'!$A$1:$I$133</definedName>
    <definedName name="_xlnm.Print_Area" localSheetId="0">'двухразовое питание'!$A$1:$J$343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24" i="20" l="1"/>
  <c r="G124" i="20"/>
  <c r="F124" i="20"/>
  <c r="E124" i="20"/>
  <c r="H125" i="21"/>
  <c r="G125" i="21"/>
  <c r="F125" i="21"/>
  <c r="E125" i="21"/>
  <c r="H96" i="20" l="1"/>
  <c r="G96" i="20"/>
  <c r="F96" i="20"/>
  <c r="E96" i="20"/>
  <c r="H63" i="20"/>
  <c r="G63" i="20"/>
  <c r="F63" i="20"/>
  <c r="E63" i="20"/>
  <c r="H26" i="20"/>
  <c r="G26" i="20"/>
  <c r="F26" i="20"/>
  <c r="E26" i="20"/>
  <c r="H97" i="21"/>
  <c r="G97" i="21"/>
  <c r="F97" i="21"/>
  <c r="E97" i="21"/>
  <c r="H64" i="21"/>
  <c r="G64" i="21"/>
  <c r="F64" i="21"/>
  <c r="E64" i="21"/>
  <c r="H28" i="21"/>
  <c r="G28" i="21"/>
  <c r="F28" i="21"/>
  <c r="E28" i="21"/>
  <c r="H87" i="19"/>
  <c r="G87" i="19"/>
  <c r="F87" i="19"/>
  <c r="E87" i="19"/>
  <c r="H55" i="19"/>
  <c r="G55" i="19"/>
  <c r="F55" i="19"/>
  <c r="E55" i="19"/>
  <c r="H16" i="19"/>
  <c r="G16" i="19"/>
  <c r="F16" i="19"/>
  <c r="E16" i="19"/>
  <c r="H98" i="21" l="1"/>
  <c r="G98" i="21"/>
  <c r="F98" i="21"/>
  <c r="E98" i="21"/>
  <c r="I98" i="21"/>
  <c r="I90" i="21"/>
  <c r="H90" i="21"/>
  <c r="G90" i="21"/>
  <c r="F90" i="21"/>
  <c r="E90" i="21"/>
  <c r="H99" i="20"/>
  <c r="G99" i="20"/>
  <c r="F99" i="20"/>
  <c r="E99" i="20"/>
  <c r="I91" i="20"/>
  <c r="H91" i="20"/>
  <c r="G91" i="20"/>
  <c r="F91" i="20"/>
  <c r="E91" i="20"/>
  <c r="H99" i="19"/>
  <c r="G99" i="19"/>
  <c r="F99" i="19"/>
  <c r="E99" i="19"/>
  <c r="H92" i="19"/>
  <c r="G92" i="19"/>
  <c r="F92" i="19"/>
  <c r="E92" i="19"/>
  <c r="H98" i="18"/>
  <c r="G98" i="18"/>
  <c r="F98" i="18"/>
  <c r="E98" i="18"/>
  <c r="I90" i="18"/>
  <c r="H90" i="18"/>
  <c r="G90" i="18"/>
  <c r="F90" i="18"/>
  <c r="E90" i="18"/>
  <c r="F92" i="17"/>
  <c r="G92" i="17"/>
  <c r="H92" i="17"/>
  <c r="E92" i="17"/>
  <c r="F100" i="17"/>
  <c r="G100" i="17"/>
  <c r="H100" i="17"/>
  <c r="E100" i="17"/>
  <c r="I100" i="17" l="1"/>
  <c r="I98" i="18"/>
  <c r="I99" i="20"/>
  <c r="I99" i="19"/>
  <c r="I92" i="19"/>
  <c r="I92" i="17"/>
</calcChain>
</file>

<file path=xl/sharedStrings.xml><?xml version="1.0" encoding="utf-8"?>
<sst xmlns="http://schemas.openxmlformats.org/spreadsheetml/2006/main" count="1022" uniqueCount="169">
  <si>
    <t>Неделя:  первая</t>
  </si>
  <si>
    <t>Возрастная категория:  7-11 лет</t>
  </si>
  <si>
    <t>1 день</t>
  </si>
  <si>
    <t>Прием пищи, наименование блюда</t>
  </si>
  <si>
    <t>Масса порции</t>
  </si>
  <si>
    <t>Пищевые вещества (г)</t>
  </si>
  <si>
    <t>Энергетическая ценность (ккал)</t>
  </si>
  <si>
    <t>№ рецептуры</t>
  </si>
  <si>
    <t>Б</t>
  </si>
  <si>
    <t>Ж</t>
  </si>
  <si>
    <t>У</t>
  </si>
  <si>
    <t>ЗАВТРАК</t>
  </si>
  <si>
    <t>Запеканка из творога с молоком сгущеным</t>
  </si>
  <si>
    <t>Хлеб пшеничный</t>
  </si>
  <si>
    <t>Какао с молоком</t>
  </si>
  <si>
    <t>Итого за завтрак:</t>
  </si>
  <si>
    <t>ОБЕД</t>
  </si>
  <si>
    <t>Овощи по- сезону</t>
  </si>
  <si>
    <t>Суп картофельный с макаронными изделиями</t>
  </si>
  <si>
    <t>Каша рассыпчатая</t>
  </si>
  <si>
    <t>Птица тушенная в соусе</t>
  </si>
  <si>
    <t>Хлеб ржано — пшеничный</t>
  </si>
  <si>
    <t>Фрукты свежие</t>
  </si>
  <si>
    <t>Сок фруктовый или овощной</t>
  </si>
  <si>
    <t>Итого за обед:</t>
  </si>
  <si>
    <t>ИТОГО за весь день:</t>
  </si>
  <si>
    <t>Неделя: первая</t>
  </si>
  <si>
    <t>2 день</t>
  </si>
  <si>
    <t>Рыба, тушенная  с овощами</t>
  </si>
  <si>
    <t>Картофельное пюре</t>
  </si>
  <si>
    <t>Чай с сахаром и лимоном</t>
  </si>
  <si>
    <t>180/10/7</t>
  </si>
  <si>
    <t>Хлеб пшеничный</t>
  </si>
  <si>
    <t>Борщ с капустой и картофелем</t>
  </si>
  <si>
    <t>Макаронные изделия отварные</t>
  </si>
  <si>
    <t>Гуляш из отварной говядины</t>
  </si>
  <si>
    <t>Компот из свежих плодов</t>
  </si>
  <si>
    <t>ИТОГО за весь день</t>
  </si>
  <si>
    <t>3 день</t>
  </si>
  <si>
    <t>Каша молочная</t>
  </si>
  <si>
    <t>Кофейный напиток с молоком</t>
  </si>
  <si>
    <t>Яйцо вареное</t>
  </si>
  <si>
    <t>Суп картофельный</t>
  </si>
  <si>
    <t>Капуста тушенная</t>
  </si>
  <si>
    <t>Птица отварная</t>
  </si>
  <si>
    <t>Кондитерское изделие</t>
  </si>
  <si>
    <t>Компот из смеси сухофруктов</t>
  </si>
  <si>
    <t>4 день</t>
  </si>
  <si>
    <t>Плов из птицы</t>
  </si>
  <si>
    <t>Чай с сахаром</t>
  </si>
  <si>
    <t>Суп с бобовыми</t>
  </si>
  <si>
    <t>Мясо тушенное с овощами в соусе</t>
  </si>
  <si>
    <t>Пирожок печеный</t>
  </si>
  <si>
    <t>5 день</t>
  </si>
  <si>
    <t>Котлета мясная</t>
  </si>
  <si>
    <t>Рагу из овощей</t>
  </si>
  <si>
    <t>Суп картофельный с мясными фрикадельками</t>
  </si>
  <si>
    <t>Рыба, тушенная в томате с овощами</t>
  </si>
  <si>
    <t>ИТОГО за день:</t>
  </si>
  <si>
    <t>Неделя:  вторая</t>
  </si>
  <si>
    <t>6 день</t>
  </si>
  <si>
    <t>Омлет "Драчена"</t>
  </si>
  <si>
    <t>Суп из овощей</t>
  </si>
  <si>
    <t>Котлеты куриные</t>
  </si>
  <si>
    <t>7 день</t>
  </si>
  <si>
    <t>№ п/п</t>
  </si>
  <si>
    <r>
      <rPr>
        <b/>
        <sz val="8"/>
        <rFont val="Times New Roman"/>
        <family val="1"/>
        <charset val="204"/>
      </rPr>
      <t>Каша жидкая молочная</t>
    </r>
    <r>
      <rPr>
        <b/>
        <sz val="8"/>
        <rFont val="Times New Roman"/>
        <family val="1"/>
        <charset val="204"/>
      </rPr>
      <t/>
    </r>
  </si>
  <si>
    <t>Суп картофельный с крупой</t>
  </si>
  <si>
    <t>8 день</t>
  </si>
  <si>
    <t>Каша  рассыпчатая</t>
  </si>
  <si>
    <t>Рассольник ленинградский</t>
  </si>
  <si>
    <t>Котлета рыбная с соусом</t>
  </si>
  <si>
    <t>9 день</t>
  </si>
  <si>
    <t>Суп молочный с макаронными изделиями</t>
  </si>
  <si>
    <t>Сыр порциями</t>
  </si>
  <si>
    <t>Борщ с картофелем</t>
  </si>
  <si>
    <t>Тефтели мясные I вариант</t>
  </si>
  <si>
    <t>Компот из сухофруктов</t>
  </si>
  <si>
    <t>Неделя: вторая</t>
  </si>
  <si>
    <t>10 день</t>
  </si>
  <si>
    <t>Макаронные изделия отварные с сыром</t>
  </si>
  <si>
    <t>Птица, тушенная в соусе с овощами</t>
  </si>
  <si>
    <t>Неделя: третья</t>
  </si>
  <si>
    <t>11 день</t>
  </si>
  <si>
    <t>Суп картофельный с клецками</t>
  </si>
  <si>
    <t>Рыба, припущенная в молоке</t>
  </si>
  <si>
    <t>Неделя:  третья</t>
  </si>
  <si>
    <t>12 день</t>
  </si>
  <si>
    <t>Овощи по- сезону</t>
  </si>
  <si>
    <t>Кондитерское изделие</t>
  </si>
  <si>
    <t>Голубцы ленивые</t>
  </si>
  <si>
    <t>13 день</t>
  </si>
  <si>
    <t>Оладьи с яблоками</t>
  </si>
  <si>
    <t>Молоко сгущенное</t>
  </si>
  <si>
    <t>Суп  картофельный с рыбными фрикадельками</t>
  </si>
  <si>
    <t>14 день</t>
  </si>
  <si>
    <t>Рыба, запеченная с морковью</t>
  </si>
  <si>
    <t>Пирожок печеный</t>
  </si>
  <si>
    <t>Котлета куриная</t>
  </si>
  <si>
    <t>100/50</t>
  </si>
  <si>
    <t>Возрастная категория:  7- 11 лет</t>
  </si>
  <si>
    <t>15 день</t>
  </si>
  <si>
    <t>Фрукты свежие</t>
  </si>
  <si>
    <t>Борщ с фасолью и картофелем</t>
  </si>
  <si>
    <t>Тефтели рыбные</t>
  </si>
  <si>
    <t>Среднее значение за период 15 дней:</t>
  </si>
  <si>
    <t>Примерное меню при его практическом использовании может корректироваться с учетом социально-демографических факторов, национальных, конфессиональных и территориальных особенностей питания населения, при условии соблюдения требований к содержанию и соотношению в рационе питания основных пищевых веществ, и с учетом выделенного финансирования.      
При разработке примерного  меню были использованы сборники рецептур:              
Сборник рецептур на продукцию для обучающихся во всех образовательных учреждениях  под редакцией М.П.Могильного и В.А. Тутельяна             
Сборник рецептур блюд и кулинарных изделий для питания детей в дошкольных организациях  под      редакцией М.П.Могильного и В.А. Тутельяна</t>
  </si>
  <si>
    <t>Наименование блюда</t>
  </si>
  <si>
    <t>Цена, руб</t>
  </si>
  <si>
    <t>Мед. работник _______________________</t>
  </si>
  <si>
    <t>Утверждаю</t>
  </si>
  <si>
    <t>Меню</t>
  </si>
  <si>
    <t xml:space="preserve">ЗАВТРАК </t>
  </si>
  <si>
    <r>
      <t>Директор</t>
    </r>
    <r>
      <rPr>
        <b/>
        <shadow/>
        <sz val="24"/>
        <color rgb="FFFF0000"/>
        <rFont val="Calibri"/>
        <family val="2"/>
        <charset val="204"/>
      </rPr>
      <t>________</t>
    </r>
  </si>
  <si>
    <t>Возрастная категория:  12 лет и старше</t>
  </si>
  <si>
    <t>Повар _____________________________</t>
  </si>
  <si>
    <t xml:space="preserve">Чай с сахаром </t>
  </si>
  <si>
    <t>180/7</t>
  </si>
  <si>
    <t>60/30</t>
  </si>
  <si>
    <t>для учащихся льготной категории 5-11  классов</t>
  </si>
  <si>
    <r>
      <t>Директор</t>
    </r>
    <r>
      <rPr>
        <b/>
        <shadow/>
        <sz val="24"/>
        <color rgb="FFFF0000"/>
        <rFont val="Calibri"/>
        <family val="2"/>
        <charset val="204"/>
      </rPr>
      <t>_________</t>
    </r>
  </si>
  <si>
    <t>60,13 руб.</t>
  </si>
  <si>
    <t>Мед. работник ____________________</t>
  </si>
  <si>
    <t>Повар __________________________</t>
  </si>
  <si>
    <t>112,00 руб.</t>
  </si>
  <si>
    <t xml:space="preserve">Итого цена за завтрак и обед </t>
  </si>
  <si>
    <t>Меню свободного выбора</t>
  </si>
  <si>
    <t>Итого за завтрак</t>
  </si>
  <si>
    <t>Итого за обед</t>
  </si>
  <si>
    <r>
      <t xml:space="preserve">Итого цена за завтрак           </t>
    </r>
    <r>
      <rPr>
        <b/>
        <u/>
        <sz val="14"/>
        <rFont val="Monotype Corsiva"/>
        <family val="4"/>
        <charset val="204"/>
      </rPr>
      <t/>
    </r>
  </si>
  <si>
    <t xml:space="preserve"> для учеников 1-4 классов первая смена</t>
  </si>
  <si>
    <t xml:space="preserve"> для учеников 1-4 классов вторая смена</t>
  </si>
  <si>
    <r>
      <t xml:space="preserve">Итого цена за обед         </t>
    </r>
    <r>
      <rPr>
        <b/>
        <u/>
        <sz val="14"/>
        <rFont val="Monotype Corsiva"/>
        <family val="4"/>
        <charset val="204"/>
      </rPr>
      <t/>
    </r>
  </si>
  <si>
    <t xml:space="preserve">Итого цена за обед </t>
  </si>
  <si>
    <t xml:space="preserve">             для учеников 1-4 классов первой смены</t>
  </si>
  <si>
    <t xml:space="preserve">             для учеников 1-4 классов второй смены</t>
  </si>
  <si>
    <t xml:space="preserve">Итого цена за  обед </t>
  </si>
  <si>
    <t xml:space="preserve"> для учеников 1-4 классов первой смены</t>
  </si>
  <si>
    <t xml:space="preserve"> для учеников 1-4 классов второй смены</t>
  </si>
  <si>
    <t xml:space="preserve">Икра кабачковая </t>
  </si>
  <si>
    <t>Котлеты рубленные из птицы                   с соусом</t>
  </si>
  <si>
    <t>Каша жидкая молочная</t>
  </si>
  <si>
    <t>Суп картофельныйс крупой</t>
  </si>
  <si>
    <t>Рагу изовощей</t>
  </si>
  <si>
    <t>Овощи по - сезону</t>
  </si>
  <si>
    <t>Каша рассыпчатая (гречка)</t>
  </si>
  <si>
    <t>Полдник</t>
  </si>
  <si>
    <t>Каша жидкая молочная (геркулес)</t>
  </si>
  <si>
    <t xml:space="preserve">Пирожок печеный </t>
  </si>
  <si>
    <t>Овощи по - сезону                          (салат из свеклы)</t>
  </si>
  <si>
    <t>Пицца школьная</t>
  </si>
  <si>
    <t>Кисель витаминизированный</t>
  </si>
  <si>
    <t>Тефтели мясные 1 вариант</t>
  </si>
  <si>
    <t>Котлеты рубленные из птицы                                             с соусом</t>
  </si>
  <si>
    <t>Котлеты рубленные из птицы                      с соусом</t>
  </si>
  <si>
    <t>Птица, тушенная в соусе                             с овощами</t>
  </si>
  <si>
    <t>Птица, тушенная в соусе                          с овощами</t>
  </si>
  <si>
    <t>50/100</t>
  </si>
  <si>
    <t>Омлет натуральный</t>
  </si>
  <si>
    <t>50/50</t>
  </si>
  <si>
    <t>Котлеты рубленные из птицы с соусом</t>
  </si>
  <si>
    <t>Кондтерское изделие</t>
  </si>
  <si>
    <t>Каша рассыпчатая (рис)</t>
  </si>
  <si>
    <t>_________________2022</t>
  </si>
  <si>
    <t>____________________2022</t>
  </si>
  <si>
    <t>_____________________2022</t>
  </si>
  <si>
    <t>__________________2022</t>
  </si>
  <si>
    <t>_________________ 2022</t>
  </si>
  <si>
    <t xml:space="preserve">______________________2022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</si>
</sst>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&quot;р.&quot;"/>
  </numFmts>
  <fonts count="36">
    <font>
      <sz val="11"/>
      <color rgb="FF000000"/>
      <name val="Calibri"/>
      <family val="2"/>
      <charset val="204"/>
    </font>
    <font>
      <sz val="10"/>
      <name val="Arial Cyr"/>
      <family val="2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333333"/>
      <name val="'Times New Roman'"/>
      <family val="1"/>
      <charset val="204"/>
    </font>
    <font>
      <sz val="12"/>
      <name val="Arial Cyr"/>
      <family val="2"/>
      <charset val="204"/>
    </font>
    <font>
      <b/>
      <sz val="10"/>
      <color rgb="FF333333"/>
      <name val="'Times New Roman'"/>
      <family val="1"/>
      <charset val="204"/>
    </font>
    <font>
      <b/>
      <sz val="8"/>
      <name val="Times New Roman"/>
      <family val="1"/>
      <charset val="204"/>
    </font>
    <font>
      <sz val="10"/>
      <color rgb="FF000000"/>
      <name val="Arial Cyr"/>
      <family val="2"/>
      <charset val="204"/>
    </font>
    <font>
      <b/>
      <sz val="12"/>
      <color rgb="FF0000FF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6"/>
      <name val="Monotype Corsiva"/>
      <family val="4"/>
      <charset val="204"/>
    </font>
    <font>
      <b/>
      <sz val="12"/>
      <name val="Monotype Corsiva"/>
      <family val="4"/>
      <charset val="204"/>
    </font>
    <font>
      <b/>
      <sz val="10"/>
      <name val="Monotype Corsiva"/>
      <family val="4"/>
      <charset val="204"/>
    </font>
    <font>
      <sz val="11"/>
      <color rgb="FF000000"/>
      <name val="Monotype Corsiva"/>
      <family val="4"/>
      <charset val="204"/>
    </font>
    <font>
      <b/>
      <sz val="14"/>
      <name val="Monotype Corsiva"/>
      <family val="4"/>
      <charset val="204"/>
    </font>
    <font>
      <b/>
      <shadow/>
      <sz val="24"/>
      <color rgb="FF632523"/>
      <name val="Calibri"/>
      <family val="2"/>
      <charset val="204"/>
    </font>
    <font>
      <b/>
      <shadow/>
      <sz val="24"/>
      <color rgb="FF632523"/>
      <name val="Monotype Corsiva"/>
      <family val="4"/>
      <charset val="204"/>
    </font>
    <font>
      <b/>
      <sz val="36"/>
      <color rgb="FFFF0000"/>
      <name val="Monotype Corsiva"/>
      <family val="4"/>
      <charset val="204"/>
    </font>
    <font>
      <b/>
      <sz val="9"/>
      <name val="Monotype Corsiva"/>
      <family val="4"/>
      <charset val="204"/>
    </font>
    <font>
      <b/>
      <shadow/>
      <sz val="24"/>
      <color rgb="FFFF0000"/>
      <name val="Calibri"/>
      <family val="2"/>
      <charset val="204"/>
    </font>
    <font>
      <b/>
      <shadow/>
      <sz val="24"/>
      <color rgb="FFFF0000"/>
      <name val="Monotype Corsiva"/>
      <family val="4"/>
      <charset val="204"/>
    </font>
    <font>
      <sz val="11"/>
      <color rgb="FFFF0000"/>
      <name val="Calibri"/>
      <family val="2"/>
      <charset val="204"/>
    </font>
    <font>
      <b/>
      <sz val="24"/>
      <color rgb="FFFF0000"/>
      <name val="Monotype Corsiva"/>
      <family val="4"/>
      <charset val="204"/>
    </font>
    <font>
      <sz val="14"/>
      <color rgb="FFFF0000"/>
      <name val="Monotype Corsiva"/>
      <family val="4"/>
      <charset val="204"/>
    </font>
    <font>
      <b/>
      <sz val="20"/>
      <color rgb="FFFF0000"/>
      <name val="Monotype Corsiva"/>
      <family val="4"/>
      <charset val="204"/>
    </font>
    <font>
      <sz val="11"/>
      <color rgb="FFFF0000"/>
      <name val="Monotype Corsiva"/>
      <family val="4"/>
      <charset val="204"/>
    </font>
    <font>
      <b/>
      <sz val="22"/>
      <color rgb="FFFF0000"/>
      <name val="Monotype Corsiva"/>
      <family val="4"/>
      <charset val="204"/>
    </font>
    <font>
      <b/>
      <sz val="18"/>
      <color rgb="FFFF0000"/>
      <name val="Monotype Corsiva"/>
      <family val="4"/>
      <charset val="204"/>
    </font>
    <font>
      <u/>
      <sz val="14"/>
      <color rgb="FF000000"/>
      <name val="Times New Roman"/>
      <family val="1"/>
      <charset val="204"/>
    </font>
    <font>
      <b/>
      <u/>
      <sz val="14"/>
      <name val="Monotype Corsiva"/>
      <family val="4"/>
      <charset val="204"/>
    </font>
    <font>
      <b/>
      <sz val="11"/>
      <name val="Monotype Corsiva"/>
      <family val="4"/>
      <charset val="204"/>
    </font>
    <font>
      <b/>
      <sz val="8"/>
      <name val="Monotype Corsiva"/>
      <family val="4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3CDDD"/>
        <bgColor rgb="FFC0C0C0"/>
      </patternFill>
    </fill>
    <fill>
      <patternFill patternType="solid">
        <fgColor rgb="FF00B0F0"/>
        <bgColor rgb="FF33CCCC"/>
      </patternFill>
    </fill>
  </fills>
  <borders count="5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03">
    <xf numFmtId="0" fontId="0" fillId="0" borderId="0" xfId="0"/>
    <xf numFmtId="0" fontId="2" fillId="0" borderId="0" xfId="1" applyNumberFormat="1" applyFont="1" applyAlignment="1">
      <alignment vertical="center"/>
    </xf>
    <xf numFmtId="0" fontId="3" fillId="0" borderId="0" xfId="1" applyNumberFormat="1" applyFont="1" applyBorder="1" applyAlignment="1">
      <alignment horizontal="left" vertical="center" wrapText="1"/>
    </xf>
    <xf numFmtId="0" fontId="3" fillId="0" borderId="0" xfId="1" applyNumberFormat="1" applyFont="1" applyBorder="1" applyAlignment="1">
      <alignment vertical="center" wrapText="1"/>
    </xf>
    <xf numFmtId="0" fontId="3" fillId="0" borderId="0" xfId="1" applyNumberFormat="1" applyFont="1" applyBorder="1" applyAlignment="1">
      <alignment vertical="center"/>
    </xf>
    <xf numFmtId="0" fontId="1" fillId="0" borderId="0" xfId="1" applyNumberFormat="1"/>
    <xf numFmtId="0" fontId="4" fillId="0" borderId="7" xfId="1" applyNumberFormat="1" applyFont="1" applyBorder="1" applyAlignment="1">
      <alignment horizontal="center" vertical="center" wrapText="1"/>
    </xf>
    <xf numFmtId="0" fontId="4" fillId="0" borderId="8" xfId="1" applyNumberFormat="1" applyFont="1" applyBorder="1" applyAlignment="1">
      <alignment horizontal="center" vertical="center" wrapText="1"/>
    </xf>
    <xf numFmtId="0" fontId="4" fillId="0" borderId="10" xfId="1" applyNumberFormat="1" applyFont="1" applyBorder="1" applyAlignment="1">
      <alignment horizontal="center" vertical="center" wrapText="1"/>
    </xf>
    <xf numFmtId="2" fontId="4" fillId="0" borderId="10" xfId="1" applyNumberFormat="1" applyFont="1" applyBorder="1" applyAlignment="1">
      <alignment horizontal="center" vertical="center" wrapText="1"/>
    </xf>
    <xf numFmtId="2" fontId="4" fillId="0" borderId="11" xfId="1" applyNumberFormat="1" applyFont="1" applyBorder="1" applyAlignment="1">
      <alignment horizontal="center" vertical="center" wrapText="1"/>
    </xf>
    <xf numFmtId="0" fontId="4" fillId="0" borderId="12" xfId="1" applyNumberFormat="1" applyFont="1" applyBorder="1" applyAlignment="1">
      <alignment horizontal="center" vertical="center"/>
    </xf>
    <xf numFmtId="0" fontId="4" fillId="0" borderId="13" xfId="1" applyNumberFormat="1" applyFont="1" applyBorder="1" applyAlignment="1">
      <alignment horizontal="center" vertical="center" wrapText="1"/>
    </xf>
    <xf numFmtId="0" fontId="4" fillId="0" borderId="15" xfId="1" applyNumberFormat="1" applyFont="1" applyBorder="1" applyAlignment="1">
      <alignment horizontal="center" vertical="center" wrapText="1"/>
    </xf>
    <xf numFmtId="2" fontId="4" fillId="0" borderId="15" xfId="1" applyNumberFormat="1" applyFont="1" applyBorder="1" applyAlignment="1">
      <alignment horizontal="center" vertical="center" wrapText="1"/>
    </xf>
    <xf numFmtId="2" fontId="4" fillId="0" borderId="16" xfId="1" applyNumberFormat="1" applyFont="1" applyBorder="1" applyAlignment="1">
      <alignment horizontal="center" vertical="center" wrapText="1"/>
    </xf>
    <xf numFmtId="0" fontId="4" fillId="0" borderId="17" xfId="1" applyNumberFormat="1" applyFont="1" applyBorder="1" applyAlignment="1">
      <alignment horizontal="center" vertical="center"/>
    </xf>
    <xf numFmtId="0" fontId="4" fillId="0" borderId="18" xfId="1" applyNumberFormat="1" applyFont="1" applyBorder="1" applyAlignment="1">
      <alignment horizontal="center" vertical="center" wrapText="1"/>
    </xf>
    <xf numFmtId="0" fontId="4" fillId="0" borderId="7" xfId="1" applyNumberFormat="1" applyFont="1" applyBorder="1" applyAlignment="1">
      <alignment horizontal="center" vertical="center" wrapText="1"/>
    </xf>
    <xf numFmtId="2" fontId="4" fillId="0" borderId="7" xfId="1" applyNumberFormat="1" applyFont="1" applyBorder="1" applyAlignment="1">
      <alignment horizontal="center" vertical="center" wrapText="1"/>
    </xf>
    <xf numFmtId="2" fontId="4" fillId="0" borderId="20" xfId="1" applyNumberFormat="1" applyFont="1" applyBorder="1" applyAlignment="1">
      <alignment horizontal="center" vertical="center" wrapText="1"/>
    </xf>
    <xf numFmtId="0" fontId="4" fillId="0" borderId="21" xfId="1" applyNumberFormat="1" applyFont="1" applyBorder="1" applyAlignment="1">
      <alignment horizontal="center" vertical="center"/>
    </xf>
    <xf numFmtId="0" fontId="3" fillId="0" borderId="0" xfId="1" applyNumberFormat="1" applyFont="1"/>
    <xf numFmtId="0" fontId="1" fillId="0" borderId="0" xfId="1" applyNumberFormat="1"/>
    <xf numFmtId="2" fontId="2" fillId="0" borderId="3" xfId="1" applyNumberFormat="1" applyFont="1" applyBorder="1" applyAlignment="1">
      <alignment horizontal="center" vertical="center" wrapText="1"/>
    </xf>
    <xf numFmtId="2" fontId="2" fillId="0" borderId="6" xfId="1" applyNumberFormat="1" applyFont="1" applyBorder="1" applyAlignment="1">
      <alignment horizontal="center" vertical="center" wrapText="1"/>
    </xf>
    <xf numFmtId="2" fontId="2" fillId="0" borderId="23" xfId="1" applyNumberFormat="1" applyFont="1" applyBorder="1" applyAlignment="1">
      <alignment horizontal="center" vertical="center" wrapText="1"/>
    </xf>
    <xf numFmtId="0" fontId="5" fillId="0" borderId="8" xfId="1" applyNumberFormat="1" applyFont="1" applyBorder="1" applyAlignment="1">
      <alignment horizontal="center" vertical="center" wrapText="1"/>
    </xf>
    <xf numFmtId="0" fontId="5" fillId="0" borderId="10" xfId="1" applyNumberFormat="1" applyFont="1" applyBorder="1" applyAlignment="1">
      <alignment horizontal="center" vertical="center" wrapText="1"/>
    </xf>
    <xf numFmtId="2" fontId="5" fillId="0" borderId="10" xfId="1" applyNumberFormat="1" applyFont="1" applyBorder="1" applyAlignment="1">
      <alignment horizontal="center" vertical="center" wrapText="1"/>
    </xf>
    <xf numFmtId="2" fontId="5" fillId="0" borderId="24" xfId="1" applyNumberFormat="1" applyFont="1" applyBorder="1" applyAlignment="1">
      <alignment horizontal="center" vertical="center" wrapText="1"/>
    </xf>
    <xf numFmtId="0" fontId="5" fillId="0" borderId="25" xfId="1" applyNumberFormat="1" applyFont="1" applyBorder="1" applyAlignment="1">
      <alignment horizontal="center" vertical="center" wrapText="1"/>
    </xf>
    <xf numFmtId="0" fontId="6" fillId="0" borderId="0" xfId="1" applyNumberFormat="1" applyFont="1"/>
    <xf numFmtId="0" fontId="4" fillId="0" borderId="13" xfId="1" applyNumberFormat="1" applyFont="1" applyBorder="1" applyAlignment="1">
      <alignment horizontal="center" vertical="center" wrapText="1"/>
    </xf>
    <xf numFmtId="2" fontId="4" fillId="0" borderId="15" xfId="1" applyNumberFormat="1" applyFont="1" applyBorder="1" applyAlignment="1">
      <alignment horizontal="center" vertical="center" wrapText="1"/>
    </xf>
    <xf numFmtId="2" fontId="4" fillId="0" borderId="26" xfId="1" applyNumberFormat="1" applyFont="1" applyBorder="1" applyAlignment="1">
      <alignment horizontal="center" vertical="center" wrapText="1"/>
    </xf>
    <xf numFmtId="0" fontId="4" fillId="0" borderId="27" xfId="1" applyNumberFormat="1" applyFont="1" applyBorder="1" applyAlignment="1">
      <alignment horizontal="center" vertical="center"/>
    </xf>
    <xf numFmtId="0" fontId="3" fillId="0" borderId="0" xfId="1" applyNumberFormat="1" applyFont="1"/>
    <xf numFmtId="0" fontId="5" fillId="0" borderId="13" xfId="1" applyNumberFormat="1" applyFont="1" applyBorder="1" applyAlignment="1">
      <alignment horizontal="center" vertical="center" wrapText="1"/>
    </xf>
    <xf numFmtId="0" fontId="5" fillId="0" borderId="15" xfId="1" applyNumberFormat="1" applyFont="1" applyBorder="1" applyAlignment="1">
      <alignment horizontal="center" vertical="center" wrapText="1"/>
    </xf>
    <xf numFmtId="2" fontId="5" fillId="0" borderId="15" xfId="1" applyNumberFormat="1" applyFont="1" applyBorder="1" applyAlignment="1">
      <alignment horizontal="center" vertical="center" wrapText="1"/>
    </xf>
    <xf numFmtId="2" fontId="5" fillId="0" borderId="15" xfId="1" applyNumberFormat="1" applyFont="1" applyBorder="1" applyAlignment="1">
      <alignment horizontal="center" vertical="center" wrapText="1"/>
    </xf>
    <xf numFmtId="2" fontId="5" fillId="0" borderId="26" xfId="1" applyNumberFormat="1" applyFont="1" applyBorder="1" applyAlignment="1">
      <alignment horizontal="center" vertical="center" wrapText="1"/>
    </xf>
    <xf numFmtId="0" fontId="5" fillId="2" borderId="27" xfId="1" applyNumberFormat="1" applyFont="1" applyFill="1" applyBorder="1" applyAlignment="1">
      <alignment horizontal="center" vertical="center"/>
    </xf>
    <xf numFmtId="0" fontId="4" fillId="0" borderId="15" xfId="1" applyFont="1" applyBorder="1" applyAlignment="1">
      <alignment horizontal="center" vertical="center" wrapText="1"/>
    </xf>
    <xf numFmtId="2" fontId="4" fillId="0" borderId="15" xfId="1" applyNumberFormat="1" applyFont="1" applyBorder="1" applyAlignment="1">
      <alignment horizontal="center" vertical="center" wrapText="1"/>
    </xf>
    <xf numFmtId="2" fontId="4" fillId="0" borderId="26" xfId="1" applyNumberFormat="1" applyFont="1" applyBorder="1" applyAlignment="1">
      <alignment horizontal="center" vertical="center" wrapText="1"/>
    </xf>
    <xf numFmtId="0" fontId="4" fillId="0" borderId="27" xfId="1" applyNumberFormat="1" applyFont="1" applyBorder="1" applyAlignment="1">
      <alignment horizontal="center" vertical="center"/>
    </xf>
    <xf numFmtId="0" fontId="5" fillId="0" borderId="15" xfId="1" applyNumberFormat="1" applyFont="1" applyBorder="1" applyAlignment="1">
      <alignment horizontal="center" vertical="center" wrapText="1"/>
    </xf>
    <xf numFmtId="2" fontId="5" fillId="0" borderId="15" xfId="1" applyNumberFormat="1" applyFont="1" applyBorder="1" applyAlignment="1">
      <alignment horizontal="center" vertical="center" wrapText="1"/>
    </xf>
    <xf numFmtId="2" fontId="5" fillId="0" borderId="15" xfId="1" applyNumberFormat="1" applyFont="1" applyBorder="1" applyAlignment="1">
      <alignment horizontal="center" vertical="center" wrapText="1"/>
    </xf>
    <xf numFmtId="2" fontId="5" fillId="0" borderId="26" xfId="1" applyNumberFormat="1" applyFont="1" applyBorder="1" applyAlignment="1">
      <alignment horizontal="center" vertical="center" wrapText="1"/>
    </xf>
    <xf numFmtId="0" fontId="5" fillId="0" borderId="27" xfId="1" applyNumberFormat="1" applyFont="1" applyBorder="1" applyAlignment="1">
      <alignment horizontal="center" vertical="center"/>
    </xf>
    <xf numFmtId="0" fontId="6" fillId="0" borderId="0" xfId="1" applyNumberFormat="1" applyFont="1"/>
    <xf numFmtId="2" fontId="5" fillId="0" borderId="26" xfId="1" applyNumberFormat="1" applyFont="1" applyBorder="1" applyAlignment="1">
      <alignment horizontal="center" vertical="center" wrapText="1"/>
    </xf>
    <xf numFmtId="0" fontId="4" fillId="0" borderId="15" xfId="1" applyNumberFormat="1" applyFont="1" applyBorder="1" applyAlignment="1">
      <alignment horizontal="center" vertical="center" wrapText="1"/>
    </xf>
    <xf numFmtId="2" fontId="4" fillId="0" borderId="26" xfId="1" applyNumberFormat="1" applyFont="1" applyBorder="1" applyAlignment="1">
      <alignment horizontal="center" vertical="center" wrapText="1"/>
    </xf>
    <xf numFmtId="2" fontId="4" fillId="0" borderId="28" xfId="1" applyNumberFormat="1" applyFont="1" applyBorder="1" applyAlignment="1">
      <alignment horizontal="center" vertical="center" wrapText="1"/>
    </xf>
    <xf numFmtId="0" fontId="4" fillId="0" borderId="29" xfId="1" applyNumberFormat="1" applyFont="1" applyBorder="1" applyAlignment="1">
      <alignment horizontal="center" vertical="center" wrapText="1"/>
    </xf>
    <xf numFmtId="2" fontId="2" fillId="0" borderId="4" xfId="1" applyNumberFormat="1" applyFont="1" applyBorder="1" applyAlignment="1">
      <alignment horizontal="center" vertical="center" wrapText="1"/>
    </xf>
    <xf numFmtId="2" fontId="2" fillId="0" borderId="30" xfId="1" applyNumberFormat="1" applyFont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 wrapText="1"/>
    </xf>
    <xf numFmtId="2" fontId="2" fillId="0" borderId="31" xfId="1" applyNumberFormat="1" applyFont="1" applyBorder="1" applyAlignment="1">
      <alignment horizontal="center" vertical="center" wrapText="1"/>
    </xf>
    <xf numFmtId="0" fontId="2" fillId="0" borderId="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 wrapText="1"/>
    </xf>
    <xf numFmtId="164" fontId="2" fillId="0" borderId="0" xfId="1" applyNumberFormat="1" applyFont="1" applyBorder="1" applyAlignment="1">
      <alignment horizontal="right" vertical="center" wrapText="1"/>
    </xf>
    <xf numFmtId="0" fontId="4" fillId="0" borderId="32" xfId="1" applyNumberFormat="1" applyFont="1" applyBorder="1" applyAlignment="1">
      <alignment horizontal="center" vertical="center"/>
    </xf>
    <xf numFmtId="0" fontId="4" fillId="0" borderId="10" xfId="1" applyNumberFormat="1" applyFont="1" applyBorder="1" applyAlignment="1">
      <alignment horizontal="center" vertical="center" wrapText="1"/>
    </xf>
    <xf numFmtId="0" fontId="4" fillId="0" borderId="33" xfId="1" applyNumberFormat="1" applyFont="1" applyBorder="1" applyAlignment="1">
      <alignment horizontal="center" vertical="center" wrapText="1"/>
    </xf>
    <xf numFmtId="0" fontId="4" fillId="0" borderId="13" xfId="1" applyNumberFormat="1" applyFont="1" applyBorder="1" applyAlignment="1">
      <alignment horizontal="center" vertical="center"/>
    </xf>
    <xf numFmtId="2" fontId="4" fillId="0" borderId="16" xfId="1" applyNumberFormat="1" applyFont="1" applyBorder="1" applyAlignment="1">
      <alignment horizontal="center" vertical="center" wrapText="1"/>
    </xf>
    <xf numFmtId="0" fontId="4" fillId="0" borderId="17" xfId="1" applyNumberFormat="1" applyFont="1" applyBorder="1" applyAlignment="1">
      <alignment horizontal="center" vertical="center" wrapText="1"/>
    </xf>
    <xf numFmtId="0" fontId="4" fillId="0" borderId="13" xfId="1" applyNumberFormat="1" applyFont="1" applyBorder="1" applyAlignment="1">
      <alignment horizontal="center" vertical="center"/>
    </xf>
    <xf numFmtId="49" fontId="4" fillId="0" borderId="34" xfId="1" applyNumberFormat="1" applyFont="1" applyBorder="1" applyAlignment="1">
      <alignment horizontal="center" vertical="center" wrapText="1"/>
    </xf>
    <xf numFmtId="2" fontId="4" fillId="0" borderId="34" xfId="1" applyNumberFormat="1" applyFont="1" applyBorder="1" applyAlignment="1">
      <alignment horizontal="center" vertical="center" wrapText="1"/>
    </xf>
    <xf numFmtId="2" fontId="4" fillId="0" borderId="35" xfId="1" applyNumberFormat="1" applyFont="1" applyBorder="1" applyAlignment="1">
      <alignment horizontal="center" vertical="center" wrapText="1"/>
    </xf>
    <xf numFmtId="0" fontId="4" fillId="0" borderId="15" xfId="1" applyNumberFormat="1" applyFont="1" applyBorder="1" applyAlignment="1">
      <alignment horizontal="center" vertical="center" wrapText="1"/>
    </xf>
    <xf numFmtId="2" fontId="4" fillId="0" borderId="15" xfId="1" applyNumberFormat="1" applyFont="1" applyBorder="1" applyAlignment="1">
      <alignment horizontal="center" vertical="center" wrapText="1"/>
    </xf>
    <xf numFmtId="2" fontId="4" fillId="0" borderId="16" xfId="1" applyNumberFormat="1" applyFont="1" applyBorder="1" applyAlignment="1">
      <alignment horizontal="center" vertical="center" wrapText="1"/>
    </xf>
    <xf numFmtId="0" fontId="4" fillId="2" borderId="17" xfId="1" applyNumberFormat="1" applyFont="1" applyFill="1" applyBorder="1" applyAlignment="1">
      <alignment horizontal="center" vertical="center"/>
    </xf>
    <xf numFmtId="0" fontId="4" fillId="0" borderId="29" xfId="1" applyNumberFormat="1" applyFont="1" applyBorder="1" applyAlignment="1">
      <alignment horizontal="center" vertical="center"/>
    </xf>
    <xf numFmtId="2" fontId="2" fillId="0" borderId="3" xfId="1" applyNumberFormat="1" applyFont="1" applyBorder="1" applyAlignment="1">
      <alignment horizontal="center" vertical="center" wrapText="1"/>
    </xf>
    <xf numFmtId="2" fontId="2" fillId="0" borderId="31" xfId="1" applyNumberFormat="1" applyFont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 wrapText="1"/>
    </xf>
    <xf numFmtId="0" fontId="4" fillId="0" borderId="8" xfId="1" applyNumberFormat="1" applyFont="1" applyBorder="1" applyAlignment="1">
      <alignment horizontal="center" vertical="center" wrapText="1"/>
    </xf>
    <xf numFmtId="0" fontId="4" fillId="0" borderId="12" xfId="1" applyNumberFormat="1" applyFont="1" applyBorder="1" applyAlignment="1">
      <alignment horizontal="center" vertical="center" wrapText="1"/>
    </xf>
    <xf numFmtId="0" fontId="5" fillId="0" borderId="15" xfId="1" applyNumberFormat="1" applyFont="1" applyBorder="1" applyAlignment="1">
      <alignment horizontal="center" wrapText="1"/>
    </xf>
    <xf numFmtId="2" fontId="5" fillId="0" borderId="15" xfId="1" applyNumberFormat="1" applyFont="1" applyBorder="1" applyAlignment="1">
      <alignment horizontal="center" wrapText="1"/>
    </xf>
    <xf numFmtId="2" fontId="5" fillId="0" borderId="16" xfId="1" applyNumberFormat="1" applyFont="1" applyBorder="1" applyAlignment="1">
      <alignment horizontal="center" wrapText="1"/>
    </xf>
    <xf numFmtId="0" fontId="5" fillId="0" borderId="17" xfId="1" applyNumberFormat="1" applyFont="1" applyBorder="1" applyAlignment="1">
      <alignment horizontal="center" vertical="center"/>
    </xf>
    <xf numFmtId="0" fontId="5" fillId="0" borderId="15" xfId="1" applyNumberFormat="1" applyFont="1" applyBorder="1" applyAlignment="1">
      <alignment horizontal="center" vertical="center" wrapText="1"/>
    </xf>
    <xf numFmtId="2" fontId="5" fillId="0" borderId="16" xfId="1" applyNumberFormat="1" applyFont="1" applyBorder="1" applyAlignment="1">
      <alignment horizontal="center" vertical="center" wrapText="1"/>
    </xf>
    <xf numFmtId="0" fontId="4" fillId="0" borderId="17" xfId="1" applyNumberFormat="1" applyFont="1" applyBorder="1" applyAlignment="1">
      <alignment horizontal="center" vertical="center"/>
    </xf>
    <xf numFmtId="0" fontId="5" fillId="0" borderId="15" xfId="1" applyNumberFormat="1" applyFont="1" applyBorder="1" applyAlignment="1">
      <alignment horizontal="center" vertical="center" wrapText="1"/>
    </xf>
    <xf numFmtId="2" fontId="5" fillId="0" borderId="15" xfId="1" applyNumberFormat="1" applyFont="1" applyBorder="1" applyAlignment="1">
      <alignment horizontal="center" vertical="center" wrapText="1"/>
    </xf>
    <xf numFmtId="2" fontId="5" fillId="0" borderId="16" xfId="1" applyNumberFormat="1" applyFont="1" applyBorder="1" applyAlignment="1">
      <alignment horizontal="center" vertical="center" wrapText="1"/>
    </xf>
    <xf numFmtId="0" fontId="5" fillId="0" borderId="17" xfId="1" applyNumberFormat="1" applyFont="1" applyBorder="1" applyAlignment="1">
      <alignment horizontal="center" vertical="center"/>
    </xf>
    <xf numFmtId="2" fontId="4" fillId="0" borderId="7" xfId="1" applyNumberFormat="1" applyFont="1" applyBorder="1" applyAlignment="1">
      <alignment horizontal="center" vertical="center" wrapText="1"/>
    </xf>
    <xf numFmtId="2" fontId="4" fillId="0" borderId="20" xfId="1" applyNumberFormat="1" applyFont="1" applyBorder="1" applyAlignment="1">
      <alignment horizontal="center" vertical="center" wrapText="1"/>
    </xf>
    <xf numFmtId="0" fontId="4" fillId="0" borderId="36" xfId="1" applyNumberFormat="1" applyFont="1" applyBorder="1" applyAlignment="1">
      <alignment horizontal="center" vertical="center"/>
    </xf>
    <xf numFmtId="2" fontId="2" fillId="0" borderId="4" xfId="1" applyNumberFormat="1" applyFont="1" applyBorder="1" applyAlignment="1">
      <alignment horizontal="center" vertical="center" wrapText="1"/>
    </xf>
    <xf numFmtId="2" fontId="2" fillId="0" borderId="30" xfId="1" applyNumberFormat="1" applyFont="1" applyBorder="1" applyAlignment="1">
      <alignment horizontal="center" vertical="center" wrapText="1"/>
    </xf>
    <xf numFmtId="2" fontId="2" fillId="0" borderId="38" xfId="1" applyNumberFormat="1" applyFont="1" applyBorder="1" applyAlignment="1">
      <alignment horizontal="center" vertical="center" wrapText="1"/>
    </xf>
    <xf numFmtId="0" fontId="4" fillId="0" borderId="25" xfId="1" applyNumberFormat="1" applyFont="1" applyBorder="1" applyAlignment="1">
      <alignment horizontal="center" vertical="center"/>
    </xf>
    <xf numFmtId="0" fontId="4" fillId="0" borderId="15" xfId="1" applyNumberFormat="1" applyFont="1" applyBorder="1" applyAlignment="1">
      <alignment horizontal="center" wrapText="1"/>
    </xf>
    <xf numFmtId="2" fontId="4" fillId="0" borderId="15" xfId="1" applyNumberFormat="1" applyFont="1" applyBorder="1" applyAlignment="1">
      <alignment horizontal="center" wrapText="1"/>
    </xf>
    <xf numFmtId="2" fontId="4" fillId="0" borderId="16" xfId="1" applyNumberFormat="1" applyFont="1" applyBorder="1" applyAlignment="1">
      <alignment horizontal="center" wrapText="1"/>
    </xf>
    <xf numFmtId="0" fontId="3" fillId="3" borderId="0" xfId="1" applyNumberFormat="1" applyFont="1" applyFill="1"/>
    <xf numFmtId="0" fontId="4" fillId="0" borderId="7" xfId="1" applyNumberFormat="1" applyFont="1" applyBorder="1" applyAlignment="1">
      <alignment horizontal="center" vertical="center" wrapText="1"/>
    </xf>
    <xf numFmtId="2" fontId="4" fillId="0" borderId="7" xfId="1" applyNumberFormat="1" applyFont="1" applyBorder="1" applyAlignment="1">
      <alignment horizontal="center" vertical="center" wrapText="1"/>
    </xf>
    <xf numFmtId="2" fontId="4" fillId="0" borderId="20" xfId="1" applyNumberFormat="1" applyFont="1" applyBorder="1" applyAlignment="1">
      <alignment horizontal="center" vertical="center" wrapText="1"/>
    </xf>
    <xf numFmtId="2" fontId="4" fillId="0" borderId="27" xfId="1" applyNumberFormat="1" applyFont="1" applyBorder="1" applyAlignment="1">
      <alignment horizontal="center" vertical="center" wrapText="1"/>
    </xf>
    <xf numFmtId="0" fontId="4" fillId="0" borderId="8" xfId="1" applyNumberFormat="1" applyFont="1" applyBorder="1" applyAlignment="1">
      <alignment horizontal="center" vertical="center"/>
    </xf>
    <xf numFmtId="2" fontId="4" fillId="0" borderId="24" xfId="1" applyNumberFormat="1" applyFont="1" applyBorder="1" applyAlignment="1">
      <alignment horizontal="center" vertical="center" wrapText="1"/>
    </xf>
    <xf numFmtId="0" fontId="5" fillId="0" borderId="13" xfId="1" applyNumberFormat="1" applyFont="1" applyBorder="1" applyAlignment="1">
      <alignment horizontal="center" vertical="center" wrapText="1"/>
    </xf>
    <xf numFmtId="0" fontId="5" fillId="0" borderId="27" xfId="1" applyNumberFormat="1" applyFont="1" applyBorder="1" applyAlignment="1">
      <alignment horizontal="center" vertical="center"/>
    </xf>
    <xf numFmtId="0" fontId="5" fillId="0" borderId="27" xfId="1" applyNumberFormat="1" applyFont="1" applyBorder="1" applyAlignment="1">
      <alignment horizontal="center" vertical="center" wrapText="1"/>
    </xf>
    <xf numFmtId="2" fontId="5" fillId="0" borderId="26" xfId="1" applyNumberFormat="1" applyFont="1" applyBorder="1" applyAlignment="1">
      <alignment horizontal="center" vertical="center" wrapText="1"/>
    </xf>
    <xf numFmtId="0" fontId="2" fillId="0" borderId="13" xfId="1" applyNumberFormat="1" applyFont="1" applyBorder="1" applyAlignment="1">
      <alignment horizontal="center" vertical="center" wrapText="1"/>
    </xf>
    <xf numFmtId="0" fontId="5" fillId="2" borderId="15" xfId="1" applyNumberFormat="1" applyFont="1" applyFill="1" applyBorder="1" applyAlignment="1">
      <alignment horizontal="center" vertical="center" wrapText="1"/>
    </xf>
    <xf numFmtId="2" fontId="5" fillId="2" borderId="15" xfId="1" applyNumberFormat="1" applyFont="1" applyFill="1" applyBorder="1" applyAlignment="1">
      <alignment horizontal="center" vertical="center" wrapText="1"/>
    </xf>
    <xf numFmtId="2" fontId="5" fillId="2" borderId="26" xfId="1" applyNumberFormat="1" applyFont="1" applyFill="1" applyBorder="1" applyAlignment="1">
      <alignment horizontal="center" vertical="center" wrapText="1"/>
    </xf>
    <xf numFmtId="0" fontId="2" fillId="0" borderId="27" xfId="1" applyNumberFormat="1" applyFont="1" applyBorder="1" applyAlignment="1">
      <alignment horizontal="center" vertical="center"/>
    </xf>
    <xf numFmtId="2" fontId="4" fillId="0" borderId="28" xfId="1" applyNumberFormat="1" applyFont="1" applyBorder="1" applyAlignment="1">
      <alignment horizontal="center" vertical="center" wrapText="1"/>
    </xf>
    <xf numFmtId="0" fontId="4" fillId="0" borderId="29" xfId="1" applyNumberFormat="1" applyFont="1" applyBorder="1" applyAlignment="1">
      <alignment horizontal="center" vertical="center"/>
    </xf>
    <xf numFmtId="0" fontId="4" fillId="0" borderId="25" xfId="1" applyNumberFormat="1" applyFont="1" applyBorder="1" applyAlignment="1">
      <alignment horizontal="center" vertical="center" wrapText="1"/>
    </xf>
    <xf numFmtId="0" fontId="3" fillId="4" borderId="0" xfId="1" applyNumberFormat="1" applyFont="1" applyFill="1"/>
    <xf numFmtId="0" fontId="4" fillId="0" borderId="15" xfId="1" applyNumberFormat="1" applyFont="1" applyBorder="1" applyAlignment="1">
      <alignment horizontal="center" vertical="center" wrapText="1"/>
    </xf>
    <xf numFmtId="0" fontId="8" fillId="0" borderId="0" xfId="1" applyNumberFormat="1" applyFont="1"/>
    <xf numFmtId="0" fontId="5" fillId="0" borderId="10" xfId="1" applyNumberFormat="1" applyFont="1" applyBorder="1" applyAlignment="1">
      <alignment horizontal="center" vertical="center" wrapText="1"/>
    </xf>
    <xf numFmtId="2" fontId="5" fillId="0" borderId="10" xfId="1" applyNumberFormat="1" applyFont="1" applyBorder="1" applyAlignment="1">
      <alignment horizontal="center" vertical="center" wrapText="1"/>
    </xf>
    <xf numFmtId="2" fontId="5" fillId="0" borderId="11" xfId="1" applyNumberFormat="1" applyFont="1" applyBorder="1" applyAlignment="1">
      <alignment horizontal="center" vertical="center" wrapText="1"/>
    </xf>
    <xf numFmtId="0" fontId="5" fillId="0" borderId="33" xfId="1" applyNumberFormat="1" applyFont="1" applyBorder="1" applyAlignment="1">
      <alignment horizontal="center" vertical="center"/>
    </xf>
    <xf numFmtId="0" fontId="4" fillId="0" borderId="5" xfId="1" applyNumberFormat="1" applyFont="1" applyBorder="1" applyAlignment="1">
      <alignment horizontal="center" vertical="center" wrapText="1"/>
    </xf>
    <xf numFmtId="2" fontId="4" fillId="0" borderId="5" xfId="1" applyNumberFormat="1" applyFont="1" applyBorder="1" applyAlignment="1">
      <alignment horizontal="center" vertical="center" wrapText="1"/>
    </xf>
    <xf numFmtId="2" fontId="4" fillId="0" borderId="5" xfId="1" applyNumberFormat="1" applyFont="1" applyBorder="1" applyAlignment="1">
      <alignment horizontal="center" vertical="center" wrapText="1"/>
    </xf>
    <xf numFmtId="2" fontId="4" fillId="0" borderId="40" xfId="1" applyNumberFormat="1" applyFont="1" applyBorder="1" applyAlignment="1">
      <alignment horizontal="center" vertical="center" wrapText="1"/>
    </xf>
    <xf numFmtId="0" fontId="4" fillId="0" borderId="12" xfId="1" applyNumberFormat="1" applyFont="1" applyBorder="1" applyAlignment="1">
      <alignment horizontal="center" vertical="center" wrapText="1"/>
    </xf>
    <xf numFmtId="0" fontId="4" fillId="0" borderId="34" xfId="1" applyNumberFormat="1" applyFont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center" vertical="center" wrapText="1"/>
    </xf>
    <xf numFmtId="0" fontId="9" fillId="0" borderId="0" xfId="1" applyNumberFormat="1" applyFont="1" applyBorder="1" applyAlignment="1">
      <alignment horizontal="center" wrapText="1"/>
    </xf>
    <xf numFmtId="0" fontId="4" fillId="0" borderId="13" xfId="1" applyNumberFormat="1" applyFont="1" applyBorder="1" applyAlignment="1">
      <alignment horizontal="center" vertical="center" wrapText="1"/>
    </xf>
    <xf numFmtId="2" fontId="4" fillId="0" borderId="10" xfId="1" applyNumberFormat="1" applyFont="1" applyBorder="1" applyAlignment="1">
      <alignment horizontal="center" vertical="center" wrapText="1"/>
    </xf>
    <xf numFmtId="2" fontId="4" fillId="0" borderId="11" xfId="1" applyNumberFormat="1" applyFont="1" applyBorder="1" applyAlignment="1">
      <alignment horizontal="center" vertical="center" wrapText="1"/>
    </xf>
    <xf numFmtId="0" fontId="4" fillId="0" borderId="25" xfId="1" applyNumberFormat="1" applyFont="1" applyBorder="1" applyAlignment="1">
      <alignment horizontal="center" vertical="center"/>
    </xf>
    <xf numFmtId="0" fontId="4" fillId="0" borderId="27" xfId="1" applyNumberFormat="1" applyFont="1" applyBorder="1" applyAlignment="1">
      <alignment horizontal="center" vertical="center" wrapText="1"/>
    </xf>
    <xf numFmtId="49" fontId="4" fillId="0" borderId="7" xfId="1" applyNumberFormat="1" applyFont="1" applyBorder="1" applyAlignment="1">
      <alignment horizontal="center" vertical="center" wrapText="1"/>
    </xf>
    <xf numFmtId="0" fontId="5" fillId="0" borderId="8" xfId="1" applyNumberFormat="1" applyFont="1" applyBorder="1" applyAlignment="1">
      <alignment horizontal="center" vertical="center" wrapText="1"/>
    </xf>
    <xf numFmtId="2" fontId="5" fillId="0" borderId="11" xfId="1" applyNumberFormat="1" applyFont="1" applyBorder="1" applyAlignment="1">
      <alignment horizontal="center" vertical="center" wrapText="1"/>
    </xf>
    <xf numFmtId="0" fontId="4" fillId="0" borderId="15" xfId="1" applyNumberFormat="1" applyFont="1" applyBorder="1" applyAlignment="1">
      <alignment horizontal="center" vertical="center"/>
    </xf>
    <xf numFmtId="0" fontId="4" fillId="0" borderId="17" xfId="1" applyNumberFormat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wrapText="1"/>
    </xf>
    <xf numFmtId="2" fontId="5" fillId="0" borderId="15" xfId="1" applyNumberFormat="1" applyFont="1" applyBorder="1" applyAlignment="1">
      <alignment horizontal="center" wrapText="1"/>
    </xf>
    <xf numFmtId="2" fontId="5" fillId="0" borderId="16" xfId="1" applyNumberFormat="1" applyFont="1" applyBorder="1" applyAlignment="1">
      <alignment horizontal="center" wrapText="1"/>
    </xf>
    <xf numFmtId="0" fontId="5" fillId="0" borderId="17" xfId="1" applyNumberFormat="1" applyFont="1" applyBorder="1" applyAlignment="1">
      <alignment horizontal="center" vertical="center" wrapText="1"/>
    </xf>
    <xf numFmtId="0" fontId="5" fillId="0" borderId="7" xfId="1" applyNumberFormat="1" applyFont="1" applyBorder="1" applyAlignment="1">
      <alignment horizontal="center" vertical="center" wrapText="1"/>
    </xf>
    <xf numFmtId="2" fontId="5" fillId="0" borderId="7" xfId="1" applyNumberFormat="1" applyFont="1" applyBorder="1" applyAlignment="1">
      <alignment horizontal="center" vertical="center" wrapText="1"/>
    </xf>
    <xf numFmtId="2" fontId="5" fillId="0" borderId="20" xfId="1" applyNumberFormat="1" applyFont="1" applyBorder="1" applyAlignment="1">
      <alignment horizontal="center" vertical="center" wrapText="1"/>
    </xf>
    <xf numFmtId="0" fontId="5" fillId="0" borderId="36" xfId="1" applyNumberFormat="1" applyFont="1" applyBorder="1" applyAlignment="1">
      <alignment horizontal="center" vertical="center"/>
    </xf>
    <xf numFmtId="0" fontId="4" fillId="0" borderId="0" xfId="1" applyNumberFormat="1" applyFont="1" applyBorder="1" applyAlignment="1">
      <alignment horizontal="justify" vertical="center" wrapText="1"/>
    </xf>
    <xf numFmtId="0" fontId="4" fillId="0" borderId="8" xfId="1" applyNumberFormat="1" applyFont="1" applyBorder="1" applyAlignment="1">
      <alignment horizontal="center" vertical="center"/>
    </xf>
    <xf numFmtId="0" fontId="4" fillId="0" borderId="42" xfId="1" applyNumberFormat="1" applyFont="1" applyBorder="1" applyAlignment="1">
      <alignment horizontal="center" vertical="center"/>
    </xf>
    <xf numFmtId="0" fontId="5" fillId="0" borderId="5" xfId="1" applyNumberFormat="1" applyFont="1" applyBorder="1" applyAlignment="1">
      <alignment horizontal="center" vertical="center" wrapText="1"/>
    </xf>
    <xf numFmtId="2" fontId="5" fillId="0" borderId="5" xfId="1" applyNumberFormat="1" applyFont="1" applyBorder="1" applyAlignment="1">
      <alignment horizontal="center" vertical="center" wrapText="1"/>
    </xf>
    <xf numFmtId="2" fontId="5" fillId="0" borderId="40" xfId="1" applyNumberFormat="1" applyFont="1" applyBorder="1" applyAlignment="1">
      <alignment horizontal="center" vertical="center" wrapText="1"/>
    </xf>
    <xf numFmtId="0" fontId="5" fillId="0" borderId="43" xfId="1" applyNumberFormat="1" applyFont="1" applyBorder="1" applyAlignment="1">
      <alignment horizontal="center" vertical="center" wrapText="1"/>
    </xf>
    <xf numFmtId="0" fontId="4" fillId="0" borderId="27" xfId="1" applyNumberFormat="1" applyFont="1" applyBorder="1" applyAlignment="1">
      <alignment horizontal="center" vertical="center" wrapText="1"/>
    </xf>
    <xf numFmtId="0" fontId="4" fillId="0" borderId="0" xfId="1" applyNumberFormat="1" applyFont="1" applyBorder="1" applyAlignment="1">
      <alignment vertical="center" wrapText="1"/>
    </xf>
    <xf numFmtId="2" fontId="4" fillId="0" borderId="0" xfId="1" applyNumberFormat="1" applyFont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center" vertical="center"/>
    </xf>
    <xf numFmtId="165" fontId="3" fillId="0" borderId="0" xfId="1" applyNumberFormat="1" applyFont="1" applyBorder="1"/>
    <xf numFmtId="2" fontId="5" fillId="0" borderId="27" xfId="1" applyNumberFormat="1" applyFont="1" applyBorder="1" applyAlignment="1">
      <alignment horizontal="center" vertical="center" wrapText="1"/>
    </xf>
    <xf numFmtId="2" fontId="5" fillId="0" borderId="27" xfId="1" applyNumberFormat="1" applyFont="1" applyBorder="1" applyAlignment="1">
      <alignment horizontal="center" vertical="center" wrapText="1"/>
    </xf>
    <xf numFmtId="0" fontId="1" fillId="0" borderId="0" xfId="1" applyNumberFormat="1" applyAlignment="1">
      <alignment vertical="center"/>
    </xf>
    <xf numFmtId="0" fontId="4" fillId="2" borderId="10" xfId="1" applyNumberFormat="1" applyFont="1" applyFill="1" applyBorder="1" applyAlignment="1">
      <alignment horizontal="center" vertical="center" wrapText="1"/>
    </xf>
    <xf numFmtId="2" fontId="4" fillId="2" borderId="10" xfId="1" applyNumberFormat="1" applyFont="1" applyFill="1" applyBorder="1" applyAlignment="1">
      <alignment horizontal="center" vertical="center" wrapText="1"/>
    </xf>
    <xf numFmtId="2" fontId="4" fillId="2" borderId="11" xfId="1" applyNumberFormat="1" applyFont="1" applyFill="1" applyBorder="1" applyAlignment="1">
      <alignment horizontal="center" vertical="center" wrapText="1"/>
    </xf>
    <xf numFmtId="0" fontId="4" fillId="2" borderId="25" xfId="1" applyNumberFormat="1" applyFont="1" applyFill="1" applyBorder="1" applyAlignment="1">
      <alignment horizontal="center" vertical="center"/>
    </xf>
    <xf numFmtId="0" fontId="4" fillId="0" borderId="42" xfId="1" applyNumberFormat="1" applyFont="1" applyBorder="1" applyAlignment="1">
      <alignment horizontal="center" vertical="center"/>
    </xf>
    <xf numFmtId="0" fontId="4" fillId="0" borderId="32" xfId="1" applyNumberFormat="1" applyFont="1" applyBorder="1" applyAlignment="1">
      <alignment horizontal="center" vertical="center" wrapText="1"/>
    </xf>
    <xf numFmtId="2" fontId="5" fillId="0" borderId="26" xfId="1" applyNumberFormat="1" applyFont="1" applyBorder="1" applyAlignment="1">
      <alignment horizontal="center" wrapText="1"/>
    </xf>
    <xf numFmtId="0" fontId="5" fillId="0" borderId="44" xfId="1" applyNumberFormat="1" applyFont="1" applyBorder="1" applyAlignment="1">
      <alignment horizontal="center" vertical="center" wrapText="1"/>
    </xf>
    <xf numFmtId="0" fontId="5" fillId="0" borderId="45" xfId="1" applyNumberFormat="1" applyFont="1" applyBorder="1" applyAlignment="1">
      <alignment horizontal="center" vertical="center" wrapText="1"/>
    </xf>
    <xf numFmtId="0" fontId="5" fillId="0" borderId="7" xfId="1" applyNumberFormat="1" applyFont="1" applyBorder="1" applyAlignment="1">
      <alignment horizontal="center" vertical="center" wrapText="1"/>
    </xf>
    <xf numFmtId="2" fontId="5" fillId="0" borderId="28" xfId="1" applyNumberFormat="1" applyFont="1" applyBorder="1" applyAlignment="1">
      <alignment horizontal="center" vertical="center" wrapText="1"/>
    </xf>
    <xf numFmtId="0" fontId="5" fillId="0" borderId="29" xfId="1" applyNumberFormat="1" applyFont="1" applyBorder="1" applyAlignment="1">
      <alignment horizontal="center" vertical="center"/>
    </xf>
    <xf numFmtId="2" fontId="2" fillId="0" borderId="38" xfId="1" applyNumberFormat="1" applyFont="1" applyBorder="1" applyAlignment="1">
      <alignment horizontal="center" vertical="center" wrapText="1"/>
    </xf>
    <xf numFmtId="0" fontId="4" fillId="2" borderId="27" xfId="1" applyNumberFormat="1" applyFont="1" applyFill="1" applyBorder="1" applyAlignment="1">
      <alignment horizontal="center" vertical="center"/>
    </xf>
    <xf numFmtId="0" fontId="5" fillId="0" borderId="25" xfId="1" applyNumberFormat="1" applyFont="1" applyBorder="1" applyAlignment="1">
      <alignment horizontal="center" vertical="center"/>
    </xf>
    <xf numFmtId="0" fontId="11" fillId="0" borderId="0" xfId="1" applyNumberFormat="1" applyFont="1"/>
    <xf numFmtId="0" fontId="11" fillId="0" borderId="0" xfId="1" applyNumberFormat="1" applyFont="1"/>
    <xf numFmtId="0" fontId="5" fillId="0" borderId="27" xfId="1" applyNumberFormat="1" applyFont="1" applyBorder="1" applyAlignment="1">
      <alignment horizontal="center" vertical="center" wrapText="1"/>
    </xf>
    <xf numFmtId="0" fontId="5" fillId="0" borderId="18" xfId="1" applyNumberFormat="1" applyFont="1" applyBorder="1" applyAlignment="1">
      <alignment horizontal="center" vertical="center" wrapText="1"/>
    </xf>
    <xf numFmtId="0" fontId="5" fillId="0" borderId="18" xfId="1" applyNumberFormat="1" applyFont="1" applyBorder="1" applyAlignment="1">
      <alignment horizontal="center" vertical="center" wrapText="1"/>
    </xf>
    <xf numFmtId="2" fontId="5" fillId="0" borderId="29" xfId="1" applyNumberFormat="1" applyFont="1" applyBorder="1" applyAlignment="1">
      <alignment horizontal="center" vertical="center" wrapText="1"/>
    </xf>
    <xf numFmtId="0" fontId="4" fillId="0" borderId="46" xfId="1" applyNumberFormat="1" applyFont="1" applyBorder="1" applyAlignment="1">
      <alignment horizontal="center" vertical="center" wrapText="1"/>
    </xf>
    <xf numFmtId="2" fontId="4" fillId="0" borderId="26" xfId="1" applyNumberFormat="1" applyFont="1" applyBorder="1" applyAlignment="1">
      <alignment horizontal="center" vertical="center" wrapText="1"/>
    </xf>
    <xf numFmtId="0" fontId="4" fillId="0" borderId="18" xfId="1" applyNumberFormat="1" applyFont="1" applyBorder="1" applyAlignment="1">
      <alignment horizontal="center" vertical="center" wrapText="1"/>
    </xf>
    <xf numFmtId="0" fontId="4" fillId="2" borderId="7" xfId="1" applyNumberFormat="1" applyFont="1" applyFill="1" applyBorder="1" applyAlignment="1">
      <alignment horizontal="center" vertical="center" wrapText="1"/>
    </xf>
    <xf numFmtId="2" fontId="4" fillId="2" borderId="7" xfId="1" applyNumberFormat="1" applyFont="1" applyFill="1" applyBorder="1" applyAlignment="1">
      <alignment horizontal="center" vertical="center" wrapText="1"/>
    </xf>
    <xf numFmtId="2" fontId="4" fillId="2" borderId="28" xfId="1" applyNumberFormat="1" applyFont="1" applyFill="1" applyBorder="1" applyAlignment="1">
      <alignment horizontal="center" vertical="center" wrapText="1"/>
    </xf>
    <xf numFmtId="2" fontId="4" fillId="2" borderId="29" xfId="1" applyNumberFormat="1" applyFont="1" applyFill="1" applyBorder="1" applyAlignment="1">
      <alignment horizontal="center" vertical="center" wrapText="1"/>
    </xf>
    <xf numFmtId="2" fontId="4" fillId="0" borderId="15" xfId="1" applyNumberFormat="1" applyFont="1" applyBorder="1" applyAlignment="1">
      <alignment horizontal="center" vertical="center" wrapText="1"/>
    </xf>
    <xf numFmtId="2" fontId="4" fillId="0" borderId="16" xfId="1" applyNumberFormat="1" applyFont="1" applyBorder="1" applyAlignment="1">
      <alignment horizontal="center" vertical="center" wrapText="1"/>
    </xf>
    <xf numFmtId="0" fontId="4" fillId="0" borderId="27" xfId="1" applyNumberFormat="1" applyFont="1" applyBorder="1" applyAlignment="1">
      <alignment horizontal="center" vertical="center" wrapText="1"/>
    </xf>
    <xf numFmtId="2" fontId="5" fillId="0" borderId="16" xfId="1" applyNumberFormat="1" applyFont="1" applyBorder="1" applyAlignment="1">
      <alignment horizontal="center" vertical="center" wrapText="1"/>
    </xf>
    <xf numFmtId="2" fontId="4" fillId="0" borderId="24" xfId="1" applyNumberFormat="1" applyFont="1" applyBorder="1" applyAlignment="1">
      <alignment horizontal="center" vertical="center" wrapText="1"/>
    </xf>
    <xf numFmtId="2" fontId="5" fillId="0" borderId="26" xfId="1" applyNumberFormat="1" applyFont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right" vertical="center" wrapText="1"/>
    </xf>
    <xf numFmtId="0" fontId="4" fillId="0" borderId="33" xfId="1" applyNumberFormat="1" applyFont="1" applyBorder="1" applyAlignment="1">
      <alignment horizontal="center" vertical="center"/>
    </xf>
    <xf numFmtId="2" fontId="4" fillId="0" borderId="17" xfId="1" applyNumberFormat="1" applyFont="1" applyBorder="1" applyAlignment="1">
      <alignment horizontal="center" vertical="center" wrapText="1"/>
    </xf>
    <xf numFmtId="0" fontId="5" fillId="0" borderId="32" xfId="1" applyNumberFormat="1" applyFont="1" applyBorder="1" applyAlignment="1">
      <alignment horizontal="center" vertical="center"/>
    </xf>
    <xf numFmtId="0" fontId="6" fillId="0" borderId="17" xfId="1" applyNumberFormat="1" applyFont="1" applyBorder="1" applyAlignment="1">
      <alignment vertical="center"/>
    </xf>
    <xf numFmtId="2" fontId="2" fillId="0" borderId="39" xfId="1" applyNumberFormat="1" applyFont="1" applyBorder="1" applyAlignment="1">
      <alignment horizontal="center" vertical="center" wrapText="1"/>
    </xf>
    <xf numFmtId="2" fontId="2" fillId="0" borderId="47" xfId="1" applyNumberFormat="1" applyFont="1" applyBorder="1" applyAlignment="1">
      <alignment horizontal="center" vertical="center" wrapText="1"/>
    </xf>
    <xf numFmtId="2" fontId="4" fillId="0" borderId="27" xfId="1" applyNumberFormat="1" applyFont="1" applyBorder="1" applyAlignment="1">
      <alignment horizontal="center" vertical="center" wrapText="1"/>
    </xf>
    <xf numFmtId="2" fontId="4" fillId="2" borderId="20" xfId="1" applyNumberFormat="1" applyFont="1" applyFill="1" applyBorder="1" applyAlignment="1">
      <alignment horizontal="center" vertical="center" wrapText="1"/>
    </xf>
    <xf numFmtId="0" fontId="5" fillId="0" borderId="48" xfId="1" applyNumberFormat="1" applyFont="1" applyBorder="1" applyAlignment="1">
      <alignment horizontal="center" vertical="center" wrapText="1"/>
    </xf>
    <xf numFmtId="0" fontId="5" fillId="2" borderId="7" xfId="1" applyNumberFormat="1" applyFont="1" applyFill="1" applyBorder="1" applyAlignment="1">
      <alignment horizontal="center" vertical="center" wrapText="1"/>
    </xf>
    <xf numFmtId="2" fontId="5" fillId="0" borderId="7" xfId="1" applyNumberFormat="1" applyFont="1" applyBorder="1" applyAlignment="1">
      <alignment horizontal="center" vertical="center" wrapText="1"/>
    </xf>
    <xf numFmtId="2" fontId="5" fillId="2" borderId="7" xfId="1" applyNumberFormat="1" applyFont="1" applyFill="1" applyBorder="1" applyAlignment="1">
      <alignment horizontal="center" vertical="center" wrapText="1"/>
    </xf>
    <xf numFmtId="2" fontId="5" fillId="2" borderId="28" xfId="1" applyNumberFormat="1" applyFont="1" applyFill="1" applyBorder="1" applyAlignment="1">
      <alignment horizontal="center" vertical="center" wrapText="1"/>
    </xf>
    <xf numFmtId="2" fontId="5" fillId="2" borderId="42" xfId="1" applyNumberFormat="1" applyFont="1" applyFill="1" applyBorder="1" applyAlignment="1">
      <alignment horizontal="center" vertical="center" wrapText="1"/>
    </xf>
    <xf numFmtId="0" fontId="4" fillId="0" borderId="48" xfId="1" applyNumberFormat="1" applyFont="1" applyBorder="1" applyAlignment="1">
      <alignment horizontal="center" vertical="center" wrapText="1"/>
    </xf>
    <xf numFmtId="0" fontId="4" fillId="0" borderId="25" xfId="1" applyNumberFormat="1" applyFont="1" applyBorder="1" applyAlignment="1">
      <alignment horizontal="center" vertical="center" wrapText="1"/>
    </xf>
    <xf numFmtId="0" fontId="5" fillId="0" borderId="43" xfId="1" applyNumberFormat="1" applyFont="1" applyBorder="1" applyAlignment="1">
      <alignment horizontal="center" vertical="center"/>
    </xf>
    <xf numFmtId="0" fontId="4" fillId="0" borderId="13" xfId="1" applyNumberFormat="1" applyFont="1" applyBorder="1" applyAlignment="1">
      <alignment horizontal="center" vertical="center" wrapText="1"/>
    </xf>
    <xf numFmtId="0" fontId="5" fillId="0" borderId="15" xfId="1" applyNumberFormat="1" applyFont="1" applyBorder="1" applyAlignment="1">
      <alignment horizontal="center" vertical="center" wrapText="1"/>
    </xf>
    <xf numFmtId="2" fontId="2" fillId="0" borderId="6" xfId="1" applyNumberFormat="1" applyFont="1" applyBorder="1" applyAlignment="1">
      <alignment horizontal="center" vertical="center" wrapText="1"/>
    </xf>
    <xf numFmtId="2" fontId="2" fillId="0" borderId="23" xfId="1" applyNumberFormat="1" applyFont="1" applyBorder="1" applyAlignment="1">
      <alignment horizontal="center" vertical="center" wrapText="1"/>
    </xf>
    <xf numFmtId="0" fontId="5" fillId="0" borderId="12" xfId="1" applyNumberFormat="1" applyFont="1" applyBorder="1" applyAlignment="1">
      <alignment horizontal="center" vertical="center" wrapText="1"/>
    </xf>
    <xf numFmtId="0" fontId="3" fillId="0" borderId="0" xfId="1" applyNumberFormat="1" applyFont="1"/>
    <xf numFmtId="0" fontId="5" fillId="0" borderId="15" xfId="1" applyNumberFormat="1" applyFont="1" applyBorder="1" applyAlignment="1">
      <alignment horizontal="center" wrapText="1"/>
    </xf>
    <xf numFmtId="2" fontId="5" fillId="0" borderId="15" xfId="1" applyNumberFormat="1" applyFont="1" applyBorder="1" applyAlignment="1">
      <alignment horizontal="center" wrapText="1"/>
    </xf>
    <xf numFmtId="2" fontId="5" fillId="0" borderId="16" xfId="1" applyNumberFormat="1" applyFont="1" applyBorder="1" applyAlignment="1">
      <alignment horizontal="center" wrapText="1"/>
    </xf>
    <xf numFmtId="0" fontId="5" fillId="0" borderId="13" xfId="1" applyNumberFormat="1" applyFont="1" applyBorder="1" applyAlignment="1">
      <alignment horizontal="center" vertical="center" wrapText="1"/>
    </xf>
    <xf numFmtId="0" fontId="5" fillId="0" borderId="13" xfId="1" applyNumberFormat="1" applyFont="1" applyBorder="1" applyAlignment="1">
      <alignment horizontal="center" vertical="center" wrapText="1"/>
    </xf>
    <xf numFmtId="2" fontId="5" fillId="0" borderId="17" xfId="1" applyNumberFormat="1" applyFont="1" applyBorder="1" applyAlignment="1">
      <alignment horizontal="center" vertical="center" wrapText="1"/>
    </xf>
    <xf numFmtId="2" fontId="5" fillId="0" borderId="17" xfId="1" applyNumberFormat="1" applyFont="1" applyBorder="1" applyAlignment="1">
      <alignment horizontal="center" vertical="center" wrapText="1"/>
    </xf>
    <xf numFmtId="0" fontId="2" fillId="0" borderId="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 wrapText="1"/>
    </xf>
    <xf numFmtId="0" fontId="3" fillId="0" borderId="0" xfId="1" applyNumberFormat="1" applyFont="1"/>
    <xf numFmtId="0" fontId="3" fillId="0" borderId="0" xfId="1" applyNumberFormat="1" applyFont="1" applyAlignment="1">
      <alignment horizontal="left"/>
    </xf>
    <xf numFmtId="2" fontId="5" fillId="0" borderId="24" xfId="1" applyNumberFormat="1" applyFont="1" applyBorder="1" applyAlignment="1">
      <alignment horizontal="center" vertical="center" wrapText="1"/>
    </xf>
    <xf numFmtId="1" fontId="5" fillId="2" borderId="27" xfId="1" applyNumberFormat="1" applyFont="1" applyFill="1" applyBorder="1" applyAlignment="1">
      <alignment horizontal="center" vertical="center" wrapText="1"/>
    </xf>
    <xf numFmtId="2" fontId="4" fillId="0" borderId="7" xfId="1" applyNumberFormat="1" applyFont="1" applyBorder="1" applyAlignment="1">
      <alignment horizontal="center" vertical="center" wrapText="1"/>
    </xf>
    <xf numFmtId="2" fontId="4" fillId="0" borderId="28" xfId="1" applyNumberFormat="1" applyFont="1" applyBorder="1" applyAlignment="1">
      <alignment horizontal="center" vertical="center" wrapText="1"/>
    </xf>
    <xf numFmtId="2" fontId="4" fillId="0" borderId="29" xfId="1" applyNumberFormat="1" applyFont="1" applyBorder="1" applyAlignment="1">
      <alignment horizontal="center" vertical="center" wrapText="1"/>
    </xf>
    <xf numFmtId="2" fontId="2" fillId="0" borderId="4" xfId="1" applyNumberFormat="1" applyFont="1" applyBorder="1" applyAlignment="1">
      <alignment horizontal="center" vertical="center" wrapText="1"/>
    </xf>
    <xf numFmtId="2" fontId="2" fillId="0" borderId="30" xfId="1" applyNumberFormat="1" applyFont="1" applyBorder="1" applyAlignment="1">
      <alignment horizontal="center" vertical="center" wrapText="1"/>
    </xf>
    <xf numFmtId="2" fontId="2" fillId="0" borderId="38" xfId="1" applyNumberFormat="1" applyFont="1" applyBorder="1" applyAlignment="1">
      <alignment horizontal="center" vertical="center" wrapText="1"/>
    </xf>
    <xf numFmtId="0" fontId="5" fillId="0" borderId="27" xfId="1" applyNumberFormat="1" applyFont="1" applyBorder="1" applyAlignment="1">
      <alignment horizontal="center" vertical="center"/>
    </xf>
    <xf numFmtId="2" fontId="5" fillId="2" borderId="20" xfId="1" applyNumberFormat="1" applyFont="1" applyFill="1" applyBorder="1" applyAlignment="1">
      <alignment horizontal="center" vertical="center" wrapText="1"/>
    </xf>
    <xf numFmtId="2" fontId="5" fillId="2" borderId="29" xfId="1" applyNumberFormat="1" applyFont="1" applyFill="1" applyBorder="1" applyAlignment="1">
      <alignment horizontal="center" vertical="center" wrapText="1"/>
    </xf>
    <xf numFmtId="2" fontId="2" fillId="0" borderId="3" xfId="1" applyNumberFormat="1" applyFont="1" applyBorder="1" applyAlignment="1">
      <alignment horizontal="center" vertical="center" wrapText="1"/>
    </xf>
    <xf numFmtId="2" fontId="2" fillId="0" borderId="31" xfId="1" applyNumberFormat="1" applyFont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 wrapText="1"/>
    </xf>
    <xf numFmtId="2" fontId="12" fillId="0" borderId="4" xfId="1" applyNumberFormat="1" applyFont="1" applyBorder="1" applyAlignment="1">
      <alignment horizontal="center" vertical="center" wrapText="1"/>
    </xf>
    <xf numFmtId="2" fontId="12" fillId="0" borderId="30" xfId="1" applyNumberFormat="1" applyFont="1" applyBorder="1" applyAlignment="1">
      <alignment horizontal="center" vertical="center" wrapText="1"/>
    </xf>
    <xf numFmtId="2" fontId="12" fillId="0" borderId="38" xfId="1" applyNumberFormat="1" applyFont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center" vertical="center" wrapText="1"/>
    </xf>
    <xf numFmtId="0" fontId="3" fillId="0" borderId="0" xfId="1" applyNumberFormat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17" fillId="0" borderId="0" xfId="0" applyFont="1"/>
    <xf numFmtId="0" fontId="0" fillId="0" borderId="0" xfId="0" applyBorder="1"/>
    <xf numFmtId="0" fontId="19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2" fontId="16" fillId="0" borderId="0" xfId="1" applyNumberFormat="1" applyFont="1" applyBorder="1" applyAlignment="1">
      <alignment horizontal="center" vertical="center" wrapText="1"/>
    </xf>
    <xf numFmtId="0" fontId="15" fillId="0" borderId="0" xfId="1" applyNumberFormat="1" applyFont="1" applyBorder="1" applyAlignment="1">
      <alignment horizontal="center" vertical="center"/>
    </xf>
    <xf numFmtId="2" fontId="22" fillId="0" borderId="15" xfId="1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5" fillId="0" borderId="0" xfId="0" applyFont="1"/>
    <xf numFmtId="0" fontId="27" fillId="0" borderId="0" xfId="0" applyFont="1"/>
    <xf numFmtId="0" fontId="29" fillId="0" borderId="0" xfId="0" applyFont="1"/>
    <xf numFmtId="2" fontId="16" fillId="0" borderId="15" xfId="1" applyNumberFormat="1" applyFont="1" applyBorder="1" applyAlignment="1">
      <alignment horizontal="center" vertical="center" wrapText="1"/>
    </xf>
    <xf numFmtId="0" fontId="0" fillId="0" borderId="0" xfId="0"/>
    <xf numFmtId="0" fontId="15" fillId="0" borderId="15" xfId="1" applyNumberFormat="1" applyFont="1" applyBorder="1" applyAlignment="1">
      <alignment horizontal="center" vertical="center" wrapText="1"/>
    </xf>
    <xf numFmtId="0" fontId="16" fillId="0" borderId="0" xfId="1" applyNumberFormat="1" applyFont="1" applyBorder="1" applyAlignment="1">
      <alignment horizontal="center" vertical="center" wrapText="1"/>
    </xf>
    <xf numFmtId="0" fontId="15" fillId="0" borderId="0" xfId="1" applyNumberFormat="1" applyFont="1" applyBorder="1" applyAlignment="1">
      <alignment horizontal="center" vertical="center" wrapText="1"/>
    </xf>
    <xf numFmtId="2" fontId="15" fillId="0" borderId="15" xfId="1" applyNumberFormat="1" applyFont="1" applyBorder="1" applyAlignment="1">
      <alignment horizontal="center" vertical="center" wrapText="1"/>
    </xf>
    <xf numFmtId="0" fontId="22" fillId="0" borderId="34" xfId="1" applyNumberFormat="1" applyFont="1" applyBorder="1" applyAlignment="1">
      <alignment horizontal="center" vertical="center" wrapText="1"/>
    </xf>
    <xf numFmtId="2" fontId="22" fillId="0" borderId="0" xfId="1" applyNumberFormat="1" applyFont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 wrapText="1"/>
    </xf>
    <xf numFmtId="0" fontId="0" fillId="0" borderId="0" xfId="0"/>
    <xf numFmtId="0" fontId="18" fillId="0" borderId="15" xfId="1" applyNumberFormat="1" applyFont="1" applyBorder="1" applyAlignment="1">
      <alignment horizontal="center" vertical="center" wrapText="1"/>
    </xf>
    <xf numFmtId="0" fontId="18" fillId="0" borderId="0" xfId="1" applyNumberFormat="1" applyFont="1" applyBorder="1" applyAlignment="1">
      <alignment horizontal="left" vertical="center"/>
    </xf>
    <xf numFmtId="164" fontId="22" fillId="0" borderId="0" xfId="1" applyNumberFormat="1" applyFont="1" applyBorder="1" applyAlignment="1">
      <alignment horizontal="center" vertical="center" wrapText="1"/>
    </xf>
    <xf numFmtId="0" fontId="0" fillId="0" borderId="0" xfId="0"/>
    <xf numFmtId="0" fontId="15" fillId="0" borderId="15" xfId="1" applyNumberFormat="1" applyFont="1" applyBorder="1" applyAlignment="1">
      <alignment horizontal="center" vertical="center" wrapText="1"/>
    </xf>
    <xf numFmtId="0" fontId="18" fillId="0" borderId="15" xfId="1" applyNumberFormat="1" applyFont="1" applyBorder="1" applyAlignment="1">
      <alignment horizontal="center" vertical="center" wrapText="1"/>
    </xf>
    <xf numFmtId="0" fontId="16" fillId="0" borderId="15" xfId="1" applyNumberFormat="1" applyFont="1" applyBorder="1" applyAlignment="1">
      <alignment horizontal="center" vertical="center" wrapText="1"/>
    </xf>
    <xf numFmtId="0" fontId="16" fillId="0" borderId="34" xfId="1" applyNumberFormat="1" applyFont="1" applyBorder="1" applyAlignment="1">
      <alignment horizontal="center" vertical="center" wrapText="1"/>
    </xf>
    <xf numFmtId="0" fontId="15" fillId="0" borderId="0" xfId="1" applyNumberFormat="1" applyFont="1" applyBorder="1" applyAlignment="1">
      <alignment horizontal="center" vertical="center" wrapText="1"/>
    </xf>
    <xf numFmtId="0" fontId="18" fillId="0" borderId="0" xfId="1" applyNumberFormat="1" applyFont="1" applyBorder="1" applyAlignment="1">
      <alignment horizontal="center" vertical="center" wrapText="1"/>
    </xf>
    <xf numFmtId="0" fontId="16" fillId="0" borderId="0" xfId="1" applyNumberFormat="1" applyFont="1" applyBorder="1" applyAlignment="1">
      <alignment horizontal="center" vertical="center" wrapText="1"/>
    </xf>
    <xf numFmtId="0" fontId="15" fillId="0" borderId="0" xfId="1" applyNumberFormat="1" applyFont="1" applyBorder="1" applyAlignment="1">
      <alignment horizontal="left" vertical="center" wrapText="1"/>
    </xf>
    <xf numFmtId="0" fontId="18" fillId="0" borderId="0" xfId="1" applyNumberFormat="1" applyFont="1" applyBorder="1" applyAlignment="1">
      <alignment horizontal="left" vertical="center" wrapText="1"/>
    </xf>
    <xf numFmtId="0" fontId="18" fillId="0" borderId="0" xfId="1" applyNumberFormat="1" applyFont="1" applyBorder="1" applyAlignment="1">
      <alignment horizontal="left" vertical="center"/>
    </xf>
    <xf numFmtId="0" fontId="22" fillId="0" borderId="15" xfId="1" applyNumberFormat="1" applyFont="1" applyBorder="1" applyAlignment="1">
      <alignment horizontal="center" vertical="center" wrapText="1"/>
    </xf>
    <xf numFmtId="0" fontId="22" fillId="0" borderId="34" xfId="1" applyNumberFormat="1" applyFont="1" applyBorder="1" applyAlignment="1">
      <alignment horizontal="center" vertical="center" wrapText="1"/>
    </xf>
    <xf numFmtId="0" fontId="32" fillId="0" borderId="0" xfId="0" applyFont="1" applyAlignment="1"/>
    <xf numFmtId="0" fontId="24" fillId="0" borderId="0" xfId="0" applyFont="1" applyAlignment="1"/>
    <xf numFmtId="2" fontId="34" fillId="0" borderId="15" xfId="1" applyNumberFormat="1" applyFont="1" applyBorder="1" applyAlignment="1">
      <alignment horizontal="center" vertical="center" wrapText="1"/>
    </xf>
    <xf numFmtId="2" fontId="35" fillId="0" borderId="15" xfId="1" applyNumberFormat="1" applyFont="1" applyBorder="1" applyAlignment="1">
      <alignment horizontal="center" vertical="center" wrapText="1"/>
    </xf>
    <xf numFmtId="2" fontId="22" fillId="0" borderId="52" xfId="1" applyNumberFormat="1" applyFont="1" applyFill="1" applyBorder="1" applyAlignment="1">
      <alignment horizontal="center" vertical="center" wrapText="1"/>
    </xf>
    <xf numFmtId="0" fontId="0" fillId="0" borderId="0" xfId="0"/>
    <xf numFmtId="0" fontId="18" fillId="0" borderId="15" xfId="1" applyNumberFormat="1" applyFont="1" applyBorder="1" applyAlignment="1">
      <alignment horizontal="center" vertical="center" wrapText="1"/>
    </xf>
    <xf numFmtId="0" fontId="16" fillId="0" borderId="15" xfId="1" applyNumberFormat="1" applyFont="1" applyBorder="1" applyAlignment="1">
      <alignment horizontal="center" vertical="center" wrapText="1"/>
    </xf>
    <xf numFmtId="0" fontId="16" fillId="0" borderId="34" xfId="1" applyNumberFormat="1" applyFont="1" applyBorder="1" applyAlignment="1">
      <alignment horizontal="center" vertical="center" wrapText="1"/>
    </xf>
    <xf numFmtId="0" fontId="15" fillId="0" borderId="0" xfId="1" applyNumberFormat="1" applyFont="1" applyBorder="1" applyAlignment="1">
      <alignment horizontal="center" vertical="center" wrapText="1"/>
    </xf>
    <xf numFmtId="0" fontId="15" fillId="0" borderId="0" xfId="1" applyNumberFormat="1" applyFont="1" applyBorder="1" applyAlignment="1">
      <alignment horizontal="left" vertical="center" wrapText="1"/>
    </xf>
    <xf numFmtId="0" fontId="0" fillId="0" borderId="0" xfId="0"/>
    <xf numFmtId="0" fontId="18" fillId="0" borderId="15" xfId="1" applyNumberFormat="1" applyFont="1" applyBorder="1" applyAlignment="1">
      <alignment horizontal="center" vertical="center" wrapText="1"/>
    </xf>
    <xf numFmtId="0" fontId="15" fillId="0" borderId="0" xfId="1" applyNumberFormat="1" applyFont="1" applyBorder="1" applyAlignment="1">
      <alignment horizontal="left" vertical="center" wrapText="1"/>
    </xf>
    <xf numFmtId="0" fontId="15" fillId="0" borderId="15" xfId="1" applyNumberFormat="1" applyFont="1" applyBorder="1" applyAlignment="1">
      <alignment horizontal="center" vertical="center" wrapText="1"/>
    </xf>
    <xf numFmtId="0" fontId="15" fillId="0" borderId="0" xfId="1" applyNumberFormat="1" applyFont="1" applyBorder="1" applyAlignment="1">
      <alignment horizontal="center" vertical="center" wrapText="1"/>
    </xf>
    <xf numFmtId="0" fontId="0" fillId="0" borderId="0" xfId="0"/>
    <xf numFmtId="0" fontId="18" fillId="0" borderId="15" xfId="1" applyNumberFormat="1" applyFont="1" applyBorder="1" applyAlignment="1">
      <alignment horizontal="center" vertical="center" wrapText="1"/>
    </xf>
    <xf numFmtId="0" fontId="18" fillId="0" borderId="0" xfId="1" applyNumberFormat="1" applyFont="1" applyBorder="1" applyAlignment="1">
      <alignment horizontal="left" vertical="center"/>
    </xf>
    <xf numFmtId="0" fontId="22" fillId="0" borderId="34" xfId="1" applyNumberFormat="1" applyFont="1" applyBorder="1" applyAlignment="1">
      <alignment horizontal="center" vertical="center" wrapText="1"/>
    </xf>
    <xf numFmtId="0" fontId="18" fillId="0" borderId="0" xfId="1" applyNumberFormat="1" applyFont="1" applyBorder="1" applyAlignment="1">
      <alignment horizontal="center" vertical="center"/>
    </xf>
    <xf numFmtId="0" fontId="0" fillId="0" borderId="0" xfId="0"/>
    <xf numFmtId="0" fontId="18" fillId="0" borderId="15" xfId="1" applyNumberFormat="1" applyFont="1" applyBorder="1" applyAlignment="1">
      <alignment horizontal="center" vertical="center" wrapText="1"/>
    </xf>
    <xf numFmtId="0" fontId="15" fillId="0" borderId="15" xfId="1" applyNumberFormat="1" applyFont="1" applyBorder="1" applyAlignment="1">
      <alignment horizontal="center" vertical="center" wrapText="1"/>
    </xf>
    <xf numFmtId="0" fontId="18" fillId="0" borderId="15" xfId="1" applyNumberFormat="1" applyFont="1" applyBorder="1" applyAlignment="1">
      <alignment horizontal="center" vertical="center" wrapText="1"/>
    </xf>
    <xf numFmtId="0" fontId="5" fillId="0" borderId="14" xfId="1" applyNumberFormat="1" applyFont="1" applyBorder="1" applyAlignment="1">
      <alignment horizontal="left" vertical="center" wrapText="1"/>
    </xf>
    <xf numFmtId="0" fontId="4" fillId="0" borderId="14" xfId="1" applyNumberFormat="1" applyFont="1" applyBorder="1" applyAlignment="1">
      <alignment horizontal="left" vertical="center" wrapText="1"/>
    </xf>
    <xf numFmtId="0" fontId="5" fillId="2" borderId="19" xfId="1" applyNumberFormat="1" applyFont="1" applyFill="1" applyBorder="1" applyAlignment="1">
      <alignment horizontal="left" vertical="center" wrapText="1"/>
    </xf>
    <xf numFmtId="0" fontId="4" fillId="0" borderId="22" xfId="1" applyNumberFormat="1" applyFont="1" applyBorder="1" applyAlignment="1">
      <alignment horizontal="left" vertical="center"/>
    </xf>
    <xf numFmtId="0" fontId="4" fillId="0" borderId="37" xfId="1" applyNumberFormat="1" applyFont="1" applyBorder="1" applyAlignment="1">
      <alignment horizontal="left" vertical="center" wrapText="1"/>
    </xf>
    <xf numFmtId="0" fontId="9" fillId="0" borderId="41" xfId="1" applyNumberFormat="1" applyFont="1" applyBorder="1" applyAlignment="1">
      <alignment horizontal="center" wrapText="1"/>
    </xf>
    <xf numFmtId="0" fontId="13" fillId="0" borderId="0" xfId="1" applyNumberFormat="1" applyFont="1" applyBorder="1" applyAlignment="1">
      <alignment horizontal="left" vertical="center" wrapText="1"/>
    </xf>
    <xf numFmtId="0" fontId="0" fillId="0" borderId="0" xfId="0"/>
    <xf numFmtId="0" fontId="5" fillId="2" borderId="14" xfId="1" applyNumberFormat="1" applyFont="1" applyFill="1" applyBorder="1" applyAlignment="1">
      <alignment horizontal="left" vertical="center" wrapText="1"/>
    </xf>
    <xf numFmtId="0" fontId="4" fillId="0" borderId="19" xfId="1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9" xfId="1" applyNumberFormat="1" applyFont="1" applyBorder="1" applyAlignment="1">
      <alignment horizontal="left" vertical="center" wrapText="1"/>
    </xf>
    <xf numFmtId="0" fontId="4" fillId="0" borderId="2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4" fillId="0" borderId="5" xfId="1" applyNumberFormat="1" applyFont="1" applyBorder="1" applyAlignment="1">
      <alignment horizontal="center" vertical="center" wrapText="1"/>
    </xf>
    <xf numFmtId="0" fontId="4" fillId="0" borderId="39" xfId="1" applyNumberFormat="1" applyFont="1" applyBorder="1" applyAlignment="1">
      <alignment horizontal="center" vertical="center" wrapText="1"/>
    </xf>
    <xf numFmtId="0" fontId="4" fillId="0" borderId="9" xfId="1" applyNumberFormat="1" applyFont="1" applyBorder="1" applyAlignment="1">
      <alignment horizontal="left" vertical="center" wrapText="1"/>
    </xf>
    <xf numFmtId="0" fontId="5" fillId="0" borderId="19" xfId="1" applyNumberFormat="1" applyFont="1" applyBorder="1" applyAlignment="1">
      <alignment horizontal="left" vertical="center" wrapText="1"/>
    </xf>
    <xf numFmtId="0" fontId="4" fillId="0" borderId="37" xfId="1" applyNumberFormat="1" applyFont="1" applyBorder="1" applyAlignment="1">
      <alignment horizontal="left" vertical="center"/>
    </xf>
    <xf numFmtId="0" fontId="4" fillId="0" borderId="9" xfId="1" applyNumberFormat="1" applyFont="1" applyBorder="1" applyAlignment="1">
      <alignment horizontal="left" vertical="center"/>
    </xf>
    <xf numFmtId="0" fontId="4" fillId="0" borderId="4" xfId="1" applyNumberFormat="1" applyFont="1" applyBorder="1" applyAlignment="1">
      <alignment horizontal="center" vertical="center" wrapText="1"/>
    </xf>
    <xf numFmtId="0" fontId="4" fillId="0" borderId="49" xfId="1" applyNumberFormat="1" applyFont="1" applyBorder="1" applyAlignment="1">
      <alignment horizontal="center" vertical="center" wrapText="1"/>
    </xf>
    <xf numFmtId="0" fontId="4" fillId="0" borderId="13" xfId="1" applyNumberFormat="1" applyFont="1" applyBorder="1" applyAlignment="1">
      <alignment horizontal="center" vertical="center" wrapText="1"/>
    </xf>
    <xf numFmtId="0" fontId="4" fillId="0" borderId="22" xfId="1" applyNumberFormat="1" applyFont="1" applyBorder="1" applyAlignment="1">
      <alignment horizontal="center" vertical="center" wrapText="1"/>
    </xf>
    <xf numFmtId="0" fontId="4" fillId="0" borderId="10" xfId="1" applyNumberFormat="1" applyFont="1" applyBorder="1" applyAlignment="1">
      <alignment horizontal="center" vertical="center" wrapText="1"/>
    </xf>
    <xf numFmtId="0" fontId="4" fillId="0" borderId="6" xfId="1" applyNumberFormat="1" applyFont="1" applyBorder="1" applyAlignment="1">
      <alignment horizontal="center" vertical="center" wrapText="1"/>
    </xf>
    <xf numFmtId="0" fontId="4" fillId="0" borderId="15" xfId="1" applyNumberFormat="1" applyFont="1" applyBorder="1" applyAlignment="1">
      <alignment horizontal="left" vertical="center" wrapText="1"/>
    </xf>
    <xf numFmtId="0" fontId="7" fillId="0" borderId="0" xfId="1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center" vertical="center"/>
    </xf>
    <xf numFmtId="0" fontId="4" fillId="0" borderId="8" xfId="1" applyNumberFormat="1" applyFont="1" applyBorder="1" applyAlignment="1">
      <alignment horizontal="center" vertical="center" wrapText="1"/>
    </xf>
    <xf numFmtId="0" fontId="4" fillId="2" borderId="19" xfId="1" applyNumberFormat="1" applyFont="1" applyFill="1" applyBorder="1" applyAlignment="1">
      <alignment horizontal="left" vertical="center" wrapText="1"/>
    </xf>
    <xf numFmtId="0" fontId="5" fillId="0" borderId="15" xfId="1" applyNumberFormat="1" applyFont="1" applyBorder="1" applyAlignment="1">
      <alignment horizontal="left" vertical="center" wrapText="1"/>
    </xf>
    <xf numFmtId="0" fontId="4" fillId="2" borderId="9" xfId="1" applyNumberFormat="1" applyFont="1" applyFill="1" applyBorder="1" applyAlignment="1">
      <alignment horizontal="left" vertical="center" wrapText="1"/>
    </xf>
    <xf numFmtId="0" fontId="4" fillId="2" borderId="14" xfId="1" applyNumberFormat="1" applyFont="1" applyFill="1" applyBorder="1" applyAlignment="1">
      <alignment horizontal="left" vertical="center"/>
    </xf>
    <xf numFmtId="0" fontId="4" fillId="0" borderId="2" xfId="1" applyNumberFormat="1" applyFont="1" applyBorder="1" applyAlignment="1">
      <alignment horizontal="left" vertical="center" wrapText="1"/>
    </xf>
    <xf numFmtId="0" fontId="4" fillId="0" borderId="22" xfId="1" applyNumberFormat="1" applyFont="1" applyBorder="1" applyAlignment="1">
      <alignment horizontal="left" vertical="center" wrapText="1"/>
    </xf>
    <xf numFmtId="0" fontId="18" fillId="0" borderId="15" xfId="1" applyNumberFormat="1" applyFont="1" applyBorder="1" applyAlignment="1">
      <alignment horizontal="center" vertical="center" wrapText="1"/>
    </xf>
    <xf numFmtId="0" fontId="18" fillId="0" borderId="34" xfId="1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15" fillId="0" borderId="0" xfId="1" applyNumberFormat="1" applyFont="1" applyBorder="1" applyAlignment="1">
      <alignment horizontal="left" vertical="center" wrapText="1"/>
    </xf>
    <xf numFmtId="0" fontId="18" fillId="0" borderId="15" xfId="1" applyNumberFormat="1" applyFont="1" applyBorder="1" applyAlignment="1">
      <alignment horizontal="left" vertical="center" wrapText="1"/>
    </xf>
    <xf numFmtId="0" fontId="18" fillId="0" borderId="0" xfId="1" applyNumberFormat="1" applyFont="1" applyBorder="1" applyAlignment="1">
      <alignment horizontal="left" vertical="center"/>
    </xf>
    <xf numFmtId="0" fontId="31" fillId="0" borderId="0" xfId="1" applyNumberFormat="1" applyFont="1" applyBorder="1" applyAlignment="1">
      <alignment horizontal="center" vertical="center" wrapText="1"/>
    </xf>
    <xf numFmtId="0" fontId="22" fillId="0" borderId="15" xfId="1" applyNumberFormat="1" applyFont="1" applyBorder="1" applyAlignment="1">
      <alignment horizontal="center" vertical="center" wrapText="1"/>
    </xf>
    <xf numFmtId="0" fontId="22" fillId="0" borderId="34" xfId="1" applyNumberFormat="1" applyFont="1" applyBorder="1" applyAlignment="1">
      <alignment horizontal="center" vertical="center" wrapText="1"/>
    </xf>
    <xf numFmtId="0" fontId="14" fillId="0" borderId="0" xfId="1" applyNumberFormat="1" applyFont="1" applyBorder="1" applyAlignment="1">
      <alignment horizontal="center" vertical="center" wrapText="1"/>
    </xf>
    <xf numFmtId="0" fontId="15" fillId="0" borderId="15" xfId="1" applyNumberFormat="1" applyFont="1" applyBorder="1" applyAlignment="1">
      <alignment horizontal="center" vertical="center" wrapText="1"/>
    </xf>
    <xf numFmtId="0" fontId="14" fillId="0" borderId="15" xfId="1" applyNumberFormat="1" applyFont="1" applyBorder="1" applyAlignment="1">
      <alignment horizontal="center" vertical="center" wrapText="1"/>
    </xf>
    <xf numFmtId="0" fontId="16" fillId="0" borderId="15" xfId="1" applyNumberFormat="1" applyFont="1" applyBorder="1" applyAlignment="1">
      <alignment horizontal="center" vertical="center" wrapText="1"/>
    </xf>
    <xf numFmtId="0" fontId="15" fillId="0" borderId="0" xfId="1" applyNumberFormat="1" applyFont="1" applyBorder="1" applyAlignment="1">
      <alignment horizontal="center" vertical="center" wrapText="1"/>
    </xf>
    <xf numFmtId="0" fontId="18" fillId="0" borderId="0" xfId="1" applyNumberFormat="1" applyFont="1" applyBorder="1" applyAlignment="1">
      <alignment horizontal="center" vertical="center" wrapText="1"/>
    </xf>
    <xf numFmtId="0" fontId="16" fillId="0" borderId="0" xfId="1" applyNumberFormat="1" applyFont="1" applyBorder="1" applyAlignment="1">
      <alignment horizontal="center" vertical="center" wrapText="1"/>
    </xf>
    <xf numFmtId="0" fontId="14" fillId="0" borderId="51" xfId="1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8" fillId="0" borderId="15" xfId="1" applyNumberFormat="1" applyFont="1" applyBorder="1" applyAlignment="1">
      <alignment horizontal="left" vertical="center"/>
    </xf>
    <xf numFmtId="0" fontId="18" fillId="0" borderId="15" xfId="1" applyNumberFormat="1" applyFont="1" applyBorder="1" applyAlignment="1">
      <alignment horizontal="center" vertical="center"/>
    </xf>
    <xf numFmtId="0" fontId="15" fillId="0" borderId="34" xfId="1" applyNumberFormat="1" applyFont="1" applyBorder="1" applyAlignment="1">
      <alignment horizontal="center" vertical="center" wrapText="1"/>
    </xf>
    <xf numFmtId="0" fontId="14" fillId="0" borderId="34" xfId="1" applyNumberFormat="1" applyFont="1" applyBorder="1" applyAlignment="1">
      <alignment horizontal="center" vertical="center" wrapText="1"/>
    </xf>
    <xf numFmtId="0" fontId="16" fillId="0" borderId="34" xfId="1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18" fillId="0" borderId="26" xfId="1" applyNumberFormat="1" applyFont="1" applyBorder="1" applyAlignment="1">
      <alignment horizontal="left" vertical="center"/>
    </xf>
    <xf numFmtId="0" fontId="18" fillId="0" borderId="53" xfId="1" applyNumberFormat="1" applyFont="1" applyBorder="1" applyAlignment="1">
      <alignment horizontal="left" vertical="center"/>
    </xf>
    <xf numFmtId="0" fontId="18" fillId="0" borderId="50" xfId="1" applyNumberFormat="1" applyFont="1" applyBorder="1" applyAlignment="1">
      <alignment horizontal="left" vertical="center"/>
    </xf>
    <xf numFmtId="0" fontId="18" fillId="0" borderId="26" xfId="1" applyNumberFormat="1" applyFont="1" applyBorder="1" applyAlignment="1">
      <alignment horizontal="center" vertical="center"/>
    </xf>
    <xf numFmtId="0" fontId="18" fillId="0" borderId="50" xfId="1" applyNumberFormat="1" applyFont="1" applyBorder="1" applyAlignment="1">
      <alignment horizontal="center" vertical="center"/>
    </xf>
    <xf numFmtId="0" fontId="18" fillId="0" borderId="26" xfId="1" applyNumberFormat="1" applyFont="1" applyBorder="1" applyAlignment="1">
      <alignment horizontal="center" vertical="center" wrapText="1"/>
    </xf>
    <xf numFmtId="0" fontId="18" fillId="0" borderId="53" xfId="1" applyNumberFormat="1" applyFont="1" applyBorder="1" applyAlignment="1">
      <alignment horizontal="center" vertical="center" wrapText="1"/>
    </xf>
    <xf numFmtId="0" fontId="18" fillId="0" borderId="50" xfId="1" applyNumberFormat="1" applyFont="1" applyBorder="1" applyAlignment="1">
      <alignment horizontal="center" vertical="center" wrapText="1"/>
    </xf>
    <xf numFmtId="0" fontId="30" fillId="0" borderId="0" xfId="1" applyNumberFormat="1" applyFont="1" applyBorder="1" applyAlignment="1">
      <alignment horizontal="center" vertical="center" wrapText="1"/>
    </xf>
    <xf numFmtId="0" fontId="18" fillId="0" borderId="26" xfId="1" applyNumberFormat="1" applyFont="1" applyBorder="1" applyAlignment="1">
      <alignment horizontal="left" vertical="center" wrapText="1"/>
    </xf>
    <xf numFmtId="0" fontId="18" fillId="0" borderId="50" xfId="1" applyNumberFormat="1" applyFont="1" applyBorder="1" applyAlignment="1">
      <alignment horizontal="left" vertical="center" wrapText="1"/>
    </xf>
    <xf numFmtId="0" fontId="18" fillId="0" borderId="53" xfId="1" applyNumberFormat="1" applyFont="1" applyBorder="1" applyAlignment="1">
      <alignment horizontal="left" vertical="center" wrapText="1"/>
    </xf>
    <xf numFmtId="0" fontId="25" fillId="0" borderId="0" xfId="0" applyFont="1" applyAlignment="1"/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1691640</xdr:colOff>
      <xdr:row>2</xdr:row>
      <xdr:rowOff>83820</xdr:rowOff>
    </xdr:from>
    <xdr:ext cx="3625851" cy="1144312"/>
    <xdr:sp macro="" textlink="">
      <xdr:nvSpPr>
        <xdr:cNvPr id="2" name="Прямоугольник 1"/>
        <xdr:cNvSpPr/>
      </xdr:nvSpPr>
      <xdr:spPr>
        <a:xfrm>
          <a:off x="2499360" y="83820"/>
          <a:ext cx="3625851" cy="1144312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Утверждаю</a:t>
          </a:r>
        </a:p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Monotype Corsiva" pitchFamily="66" charset="0"/>
            </a:rPr>
            <a:t>Директор</a:t>
          </a:r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________</a:t>
          </a:r>
        </a:p>
        <a:p>
          <a:pPr algn="ctr"/>
          <a:endParaRPr lang="ru-RU" sz="1600" b="1" cap="none" spc="0">
            <a:ln w="11430"/>
            <a:solidFill>
              <a:sysClr val="windowText" lastClr="0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502920</xdr:colOff>
      <xdr:row>7</xdr:row>
      <xdr:rowOff>13335</xdr:rowOff>
    </xdr:from>
    <xdr:ext cx="5295900" cy="610360"/>
    <xdr:sp macro="" textlink="">
      <xdr:nvSpPr>
        <xdr:cNvPr id="3" name="Прямоугольник 2"/>
        <xdr:cNvSpPr/>
      </xdr:nvSpPr>
      <xdr:spPr>
        <a:xfrm>
          <a:off x="685800" y="1346835"/>
          <a:ext cx="5295900" cy="610360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ru-RU" sz="3600" b="1" cap="all" spc="0">
              <a:ln w="0"/>
              <a:solidFill>
                <a:srgbClr val="FF0000"/>
              </a:solidFill>
              <a:effectLst>
                <a:reflection blurRad="12700" stA="50000" endPos="50000" dist="5000" dir="5400000" sy="-100000" rotWithShape="0"/>
              </a:effectLst>
              <a:latin typeface="Monotype Corsiva" pitchFamily="66" charset="0"/>
            </a:rPr>
            <a:t>Меню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82551</xdr:colOff>
      <xdr:row>2</xdr:row>
      <xdr:rowOff>301626</xdr:rowOff>
    </xdr:from>
    <xdr:ext cx="3390900" cy="1094146"/>
    <xdr:sp macro="" textlink="">
      <xdr:nvSpPr>
        <xdr:cNvPr id="2" name="Прямоугольник 1"/>
        <xdr:cNvSpPr/>
      </xdr:nvSpPr>
      <xdr:spPr>
        <a:xfrm>
          <a:off x="2301876" y="301626"/>
          <a:ext cx="3390900" cy="1094146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Утверждаю</a:t>
          </a:r>
        </a:p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Monotype Corsiva" pitchFamily="66" charset="0"/>
            </a:rPr>
            <a:t>Директор</a:t>
          </a:r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________</a:t>
          </a:r>
        </a:p>
        <a:p>
          <a:pPr algn="ctr"/>
          <a:endParaRPr lang="ru-RU" sz="1600" b="1" cap="none" spc="0">
            <a:ln w="11430"/>
            <a:solidFill>
              <a:sysClr val="windowText" lastClr="0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396240</xdr:colOff>
      <xdr:row>7</xdr:row>
      <xdr:rowOff>20955</xdr:rowOff>
    </xdr:from>
    <xdr:ext cx="5295900" cy="610360"/>
    <xdr:sp macro="" textlink="">
      <xdr:nvSpPr>
        <xdr:cNvPr id="3" name="Прямоугольник 2"/>
        <xdr:cNvSpPr/>
      </xdr:nvSpPr>
      <xdr:spPr>
        <a:xfrm>
          <a:off x="579120" y="1354455"/>
          <a:ext cx="5295900" cy="610360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ru-RU" sz="3600" b="1" cap="all" spc="0">
              <a:ln w="0"/>
              <a:solidFill>
                <a:srgbClr val="FF0000"/>
              </a:solidFill>
              <a:effectLst>
                <a:reflection blurRad="12700" stA="50000" endPos="50000" dist="5000" dir="5400000" sy="-100000" rotWithShape="0"/>
              </a:effectLst>
              <a:latin typeface="Monotype Corsiva" pitchFamily="66" charset="0"/>
            </a:rPr>
            <a:t>Меню</a:t>
          </a:r>
        </a:p>
      </xdr:txBody>
    </xdr:sp>
    <xdr:clientData/>
  </xdr:oneCellAnchor>
  <xdr:oneCellAnchor>
    <xdr:from>
      <xdr:col>2</xdr:col>
      <xdr:colOff>1706880</xdr:colOff>
      <xdr:row>2</xdr:row>
      <xdr:rowOff>198120</xdr:rowOff>
    </xdr:from>
    <xdr:ext cx="3625851" cy="1144312"/>
    <xdr:sp macro="" textlink="">
      <xdr:nvSpPr>
        <xdr:cNvPr id="4" name="Прямоугольник 3"/>
        <xdr:cNvSpPr/>
      </xdr:nvSpPr>
      <xdr:spPr>
        <a:xfrm>
          <a:off x="2514600" y="198120"/>
          <a:ext cx="3625851" cy="1144312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Утверждаю</a:t>
          </a:r>
        </a:p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Monotype Corsiva" pitchFamily="66" charset="0"/>
            </a:rPr>
            <a:t>Директор</a:t>
          </a:r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________</a:t>
          </a:r>
        </a:p>
        <a:p>
          <a:pPr algn="ctr"/>
          <a:endParaRPr lang="ru-RU" sz="1600" b="1" cap="none" spc="0">
            <a:ln w="11430"/>
            <a:solidFill>
              <a:sysClr val="windowText" lastClr="0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oneCellAnchor>
    <xdr:from>
      <xdr:col>2</xdr:col>
      <xdr:colOff>38100</xdr:colOff>
      <xdr:row>7</xdr:row>
      <xdr:rowOff>13335</xdr:rowOff>
    </xdr:from>
    <xdr:ext cx="5295900" cy="610360"/>
    <xdr:sp macro="" textlink="">
      <xdr:nvSpPr>
        <xdr:cNvPr id="5" name="Прямоугольник 4"/>
        <xdr:cNvSpPr/>
      </xdr:nvSpPr>
      <xdr:spPr>
        <a:xfrm>
          <a:off x="845820" y="1346835"/>
          <a:ext cx="5295900" cy="610360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endParaRPr lang="ru-RU" sz="3600" b="1" cap="all" spc="0">
            <a:ln w="0"/>
            <a:solidFill>
              <a:srgbClr val="FF0000"/>
            </a:solidFill>
            <a:effectLst>
              <a:reflection blurRad="12700" stA="50000" endPos="50000" dist="5000" dir="5400000" sy="-100000" rotWithShape="0"/>
            </a:effectLst>
            <a:latin typeface="Monotype Corsiva" pitchFamily="66" charset="0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82551</xdr:colOff>
      <xdr:row>2</xdr:row>
      <xdr:rowOff>301626</xdr:rowOff>
    </xdr:from>
    <xdr:ext cx="3390900" cy="1094146"/>
    <xdr:sp macro="" textlink="">
      <xdr:nvSpPr>
        <xdr:cNvPr id="2" name="Прямоугольник 1"/>
        <xdr:cNvSpPr/>
      </xdr:nvSpPr>
      <xdr:spPr>
        <a:xfrm>
          <a:off x="2301876" y="301626"/>
          <a:ext cx="3390900" cy="1094146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Утверждаю</a:t>
          </a:r>
        </a:p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Monotype Corsiva" pitchFamily="66" charset="0"/>
            </a:rPr>
            <a:t>Директор</a:t>
          </a:r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________</a:t>
          </a:r>
        </a:p>
        <a:p>
          <a:pPr algn="ctr"/>
          <a:endParaRPr lang="ru-RU" sz="1600" b="1" cap="none" spc="0">
            <a:ln w="11430"/>
            <a:solidFill>
              <a:sysClr val="windowText" lastClr="0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7</xdr:row>
      <xdr:rowOff>28575</xdr:rowOff>
    </xdr:from>
    <xdr:ext cx="5295900" cy="610360"/>
    <xdr:sp macro="" textlink="">
      <xdr:nvSpPr>
        <xdr:cNvPr id="3" name="Прямоугольник 2"/>
        <xdr:cNvSpPr/>
      </xdr:nvSpPr>
      <xdr:spPr>
        <a:xfrm>
          <a:off x="180975" y="1381125"/>
          <a:ext cx="5295900" cy="610360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ru-RU" sz="3600" b="1" cap="all" spc="0">
              <a:ln w="0"/>
              <a:solidFill>
                <a:srgbClr val="FF0000"/>
              </a:solidFill>
              <a:effectLst>
                <a:reflection blurRad="12700" stA="50000" endPos="50000" dist="5000" dir="5400000" sy="-100000" rotWithShape="0"/>
              </a:effectLst>
              <a:latin typeface="Monotype Corsiva" pitchFamily="66" charset="0"/>
            </a:rPr>
            <a:t>Меню</a:t>
          </a:r>
        </a:p>
      </xdr:txBody>
    </xdr:sp>
    <xdr:clientData/>
  </xdr:oneCellAnchor>
  <xdr:oneCellAnchor>
    <xdr:from>
      <xdr:col>2</xdr:col>
      <xdr:colOff>1706880</xdr:colOff>
      <xdr:row>2</xdr:row>
      <xdr:rowOff>198120</xdr:rowOff>
    </xdr:from>
    <xdr:ext cx="3625851" cy="1144312"/>
    <xdr:sp macro="" textlink="">
      <xdr:nvSpPr>
        <xdr:cNvPr id="4" name="Прямоугольник 3"/>
        <xdr:cNvSpPr/>
      </xdr:nvSpPr>
      <xdr:spPr>
        <a:xfrm>
          <a:off x="2514600" y="198120"/>
          <a:ext cx="3625851" cy="1144312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Утверждаю</a:t>
          </a:r>
        </a:p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Monotype Corsiva" pitchFamily="66" charset="0"/>
            </a:rPr>
            <a:t>Директор</a:t>
          </a:r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________</a:t>
          </a:r>
        </a:p>
        <a:p>
          <a:pPr algn="ctr"/>
          <a:endParaRPr lang="ru-RU" sz="1600" b="1" cap="none" spc="0">
            <a:ln w="11430"/>
            <a:solidFill>
              <a:sysClr val="windowText" lastClr="0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502920</xdr:colOff>
      <xdr:row>7</xdr:row>
      <xdr:rowOff>13335</xdr:rowOff>
    </xdr:from>
    <xdr:ext cx="5295900" cy="610360"/>
    <xdr:sp macro="" textlink="">
      <xdr:nvSpPr>
        <xdr:cNvPr id="5" name="Прямоугольник 4"/>
        <xdr:cNvSpPr/>
      </xdr:nvSpPr>
      <xdr:spPr>
        <a:xfrm>
          <a:off x="685800" y="1346835"/>
          <a:ext cx="5295900" cy="610360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ru-RU" sz="3600" b="1" cap="all" spc="0">
              <a:ln w="0"/>
              <a:solidFill>
                <a:srgbClr val="FF0000"/>
              </a:solidFill>
              <a:effectLst>
                <a:reflection blurRad="12700" stA="50000" endPos="50000" dist="5000" dir="5400000" sy="-100000" rotWithShape="0"/>
              </a:effectLst>
              <a:latin typeface="Monotype Corsiva" pitchFamily="66" charset="0"/>
            </a:rPr>
            <a:t>ю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82551</xdr:colOff>
      <xdr:row>2</xdr:row>
      <xdr:rowOff>301626</xdr:rowOff>
    </xdr:from>
    <xdr:ext cx="3390900" cy="1094146"/>
    <xdr:sp macro="" textlink="">
      <xdr:nvSpPr>
        <xdr:cNvPr id="2" name="Прямоугольник 1"/>
        <xdr:cNvSpPr/>
      </xdr:nvSpPr>
      <xdr:spPr>
        <a:xfrm>
          <a:off x="2301876" y="301626"/>
          <a:ext cx="3390900" cy="1094146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Утверждаю</a:t>
          </a:r>
        </a:p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Monotype Corsiva" pitchFamily="66" charset="0"/>
            </a:rPr>
            <a:t>Директор</a:t>
          </a:r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________</a:t>
          </a:r>
        </a:p>
        <a:p>
          <a:pPr algn="ctr"/>
          <a:endParaRPr lang="ru-RU" sz="1600" b="1" cap="none" spc="0">
            <a:ln w="11430"/>
            <a:solidFill>
              <a:sysClr val="windowText" lastClr="0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0</xdr:colOff>
      <xdr:row>7</xdr:row>
      <xdr:rowOff>28575</xdr:rowOff>
    </xdr:from>
    <xdr:ext cx="5295900" cy="610360"/>
    <xdr:sp macro="" textlink="">
      <xdr:nvSpPr>
        <xdr:cNvPr id="3" name="Прямоугольник 2"/>
        <xdr:cNvSpPr/>
      </xdr:nvSpPr>
      <xdr:spPr>
        <a:xfrm>
          <a:off x="182880" y="1362075"/>
          <a:ext cx="5295900" cy="610360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ru-RU" sz="3600" b="1" cap="all" spc="0">
              <a:ln w="0"/>
              <a:solidFill>
                <a:srgbClr val="FF0000"/>
              </a:solidFill>
              <a:effectLst>
                <a:reflection blurRad="12700" stA="50000" endPos="50000" dist="5000" dir="5400000" sy="-100000" rotWithShape="0"/>
              </a:effectLst>
              <a:latin typeface="Monotype Corsiva" pitchFamily="66" charset="0"/>
            </a:rPr>
            <a:t>       Меню</a:t>
          </a:r>
        </a:p>
      </xdr:txBody>
    </xdr:sp>
    <xdr:clientData/>
  </xdr:oneCellAnchor>
  <xdr:oneCellAnchor>
    <xdr:from>
      <xdr:col>2</xdr:col>
      <xdr:colOff>1706880</xdr:colOff>
      <xdr:row>2</xdr:row>
      <xdr:rowOff>198120</xdr:rowOff>
    </xdr:from>
    <xdr:ext cx="3625851" cy="1144312"/>
    <xdr:sp macro="" textlink="">
      <xdr:nvSpPr>
        <xdr:cNvPr id="4" name="Прямоугольник 3"/>
        <xdr:cNvSpPr/>
      </xdr:nvSpPr>
      <xdr:spPr>
        <a:xfrm>
          <a:off x="2514600" y="198120"/>
          <a:ext cx="3625851" cy="1144312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Утверждаю</a:t>
          </a:r>
        </a:p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Monotype Corsiva" pitchFamily="66" charset="0"/>
            </a:rPr>
            <a:t>Директор</a:t>
          </a:r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________</a:t>
          </a:r>
        </a:p>
        <a:p>
          <a:pPr algn="ctr"/>
          <a:endParaRPr lang="ru-RU" sz="1600" b="1" cap="none" spc="0">
            <a:ln w="11430"/>
            <a:solidFill>
              <a:sysClr val="windowText" lastClr="0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oneCellAnchor>
    <xdr:from>
      <xdr:col>2</xdr:col>
      <xdr:colOff>144780</xdr:colOff>
      <xdr:row>7</xdr:row>
      <xdr:rowOff>20955</xdr:rowOff>
    </xdr:from>
    <xdr:ext cx="5295900" cy="610360"/>
    <xdr:sp macro="" textlink="">
      <xdr:nvSpPr>
        <xdr:cNvPr id="5" name="Прямоугольник 4"/>
        <xdr:cNvSpPr/>
      </xdr:nvSpPr>
      <xdr:spPr>
        <a:xfrm>
          <a:off x="952500" y="1354455"/>
          <a:ext cx="5295900" cy="610360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endParaRPr lang="ru-RU" sz="3600" b="1" cap="all" spc="0">
            <a:ln w="0"/>
            <a:solidFill>
              <a:srgbClr val="FF0000"/>
            </a:solidFill>
            <a:effectLst>
              <a:reflection blurRad="12700" stA="50000" endPos="50000" dist="5000" dir="5400000" sy="-100000" rotWithShape="0"/>
            </a:effectLst>
            <a:latin typeface="Monotype Corsiva" pitchFamily="66" charset="0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196851</xdr:colOff>
      <xdr:row>2</xdr:row>
      <xdr:rowOff>301626</xdr:rowOff>
    </xdr:from>
    <xdr:ext cx="3390900" cy="1094146"/>
    <xdr:sp macro="" textlink="">
      <xdr:nvSpPr>
        <xdr:cNvPr id="2" name="Прямоугольник 1"/>
        <xdr:cNvSpPr/>
      </xdr:nvSpPr>
      <xdr:spPr>
        <a:xfrm>
          <a:off x="2863851" y="301626"/>
          <a:ext cx="3390900" cy="1094146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Утверждаю</a:t>
          </a:r>
        </a:p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Monotype Corsiva" pitchFamily="66" charset="0"/>
            </a:rPr>
            <a:t>Директор</a:t>
          </a:r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________</a:t>
          </a:r>
        </a:p>
        <a:p>
          <a:pPr algn="ctr"/>
          <a:endParaRPr lang="ru-RU" sz="1600" b="1" cap="none" spc="0">
            <a:ln w="11430"/>
            <a:solidFill>
              <a:sysClr val="windowText" lastClr="0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403860</xdr:colOff>
      <xdr:row>7</xdr:row>
      <xdr:rowOff>36195</xdr:rowOff>
    </xdr:from>
    <xdr:ext cx="5295900" cy="610360"/>
    <xdr:sp macro="" textlink="">
      <xdr:nvSpPr>
        <xdr:cNvPr id="3" name="Прямоугольник 2"/>
        <xdr:cNvSpPr/>
      </xdr:nvSpPr>
      <xdr:spPr>
        <a:xfrm>
          <a:off x="586740" y="1369695"/>
          <a:ext cx="5295900" cy="610360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ru-RU" sz="3600" b="1" cap="all" spc="0">
              <a:ln w="0"/>
              <a:solidFill>
                <a:srgbClr val="FF0000"/>
              </a:solidFill>
              <a:effectLst>
                <a:reflection blurRad="12700" stA="50000" endPos="50000" dist="5000" dir="5400000" sy="-100000" rotWithShape="0"/>
              </a:effectLst>
              <a:latin typeface="Monotype Corsiva" pitchFamily="66" charset="0"/>
            </a:rPr>
            <a:t>Меню</a:t>
          </a:r>
        </a:p>
      </xdr:txBody>
    </xdr:sp>
    <xdr:clientData/>
  </xdr:oneCellAnchor>
  <xdr:oneCellAnchor>
    <xdr:from>
      <xdr:col>2</xdr:col>
      <xdr:colOff>1706880</xdr:colOff>
      <xdr:row>2</xdr:row>
      <xdr:rowOff>198120</xdr:rowOff>
    </xdr:from>
    <xdr:ext cx="3625851" cy="1144312"/>
    <xdr:sp macro="" textlink="">
      <xdr:nvSpPr>
        <xdr:cNvPr id="4" name="Прямоугольник 3"/>
        <xdr:cNvSpPr/>
      </xdr:nvSpPr>
      <xdr:spPr>
        <a:xfrm>
          <a:off x="2514600" y="198120"/>
          <a:ext cx="3625851" cy="1144312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Утверждаю</a:t>
          </a:r>
        </a:p>
        <a:p>
          <a:pPr algn="ctr"/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Monotype Corsiva" pitchFamily="66" charset="0"/>
            </a:rPr>
            <a:t>Директор</a:t>
          </a:r>
          <a:r>
            <a:rPr lang="ru-RU" sz="24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________</a:t>
          </a:r>
        </a:p>
        <a:p>
          <a:pPr algn="ctr"/>
          <a:endParaRPr lang="ru-RU" sz="1600" b="1" cap="none" spc="0">
            <a:ln w="11430"/>
            <a:solidFill>
              <a:sysClr val="windowText" lastClr="0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502920</xdr:colOff>
      <xdr:row>7</xdr:row>
      <xdr:rowOff>13335</xdr:rowOff>
    </xdr:from>
    <xdr:ext cx="5295900" cy="610360"/>
    <xdr:sp macro="" textlink="">
      <xdr:nvSpPr>
        <xdr:cNvPr id="5" name="Прямоугольник 4"/>
        <xdr:cNvSpPr/>
      </xdr:nvSpPr>
      <xdr:spPr>
        <a:xfrm>
          <a:off x="685800" y="1346835"/>
          <a:ext cx="5295900" cy="610360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endParaRPr lang="ru-RU" sz="3600" b="1" cap="all" spc="0">
            <a:ln w="0"/>
            <a:solidFill>
              <a:srgbClr val="FF0000"/>
            </a:solidFill>
            <a:effectLst>
              <a:reflection blurRad="12700" stA="50000" endPos="50000" dist="5000" dir="5400000" sy="-100000" rotWithShape="0"/>
            </a:effectLst>
            <a:latin typeface="Monotype Corsiva" pitchFamily="66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342"/>
  <sheetViews>
    <sheetView view="pageBreakPreview" topLeftCell="B1" zoomScale="60" workbookViewId="0">
      <selection activeCell="J27" sqref="J27"/>
    </sheetView>
  </sheetViews>
  <sheetFormatPr defaultRowHeight="14.4"/>
  <cols>
    <col min="1" max="1" width="0" hidden="1"/>
    <col min="2" max="2" width="43.88671875"/>
    <col min="3" max="3" width="5.109375"/>
    <col min="4" max="7" width="8.5546875"/>
    <col min="8" max="8" width="17.5546875"/>
    <col min="9" max="9" width="13.33203125"/>
    <col min="10" max="1025" width="8.5546875"/>
  </cols>
  <sheetData>
    <row r="1" spans="1:235" ht="15.6">
      <c r="A1" s="1" t="s">
        <v>0</v>
      </c>
      <c r="B1" s="1" t="s">
        <v>0</v>
      </c>
      <c r="C1" s="2"/>
      <c r="D1" s="2"/>
      <c r="E1" s="3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</row>
    <row r="2" spans="1:235" ht="15.6">
      <c r="A2" s="1" t="s">
        <v>1</v>
      </c>
      <c r="B2" s="1" t="s">
        <v>114</v>
      </c>
      <c r="C2" s="2"/>
      <c r="D2" s="2"/>
      <c r="E2" s="3"/>
      <c r="F2" s="4"/>
      <c r="G2" s="4"/>
      <c r="H2" s="4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</row>
    <row r="3" spans="1:235" ht="16.5" customHeight="1">
      <c r="A3" s="338" t="s">
        <v>2</v>
      </c>
      <c r="B3" s="338"/>
      <c r="C3" s="338"/>
      <c r="D3" s="338"/>
      <c r="E3" s="338"/>
      <c r="F3" s="338"/>
      <c r="G3" s="338"/>
      <c r="H3" s="338"/>
      <c r="I3" s="338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</row>
    <row r="4" spans="1:235" ht="15.75" customHeight="1">
      <c r="A4" s="340"/>
      <c r="B4" s="341" t="s">
        <v>3</v>
      </c>
      <c r="C4" s="341"/>
      <c r="D4" s="348" t="s">
        <v>4</v>
      </c>
      <c r="E4" s="342" t="s">
        <v>5</v>
      </c>
      <c r="F4" s="342"/>
      <c r="G4" s="342"/>
      <c r="H4" s="348" t="s">
        <v>6</v>
      </c>
      <c r="I4" s="353" t="s">
        <v>7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</row>
    <row r="5" spans="1:235" ht="15.6">
      <c r="A5" s="340"/>
      <c r="B5" s="341"/>
      <c r="C5" s="341"/>
      <c r="D5" s="348"/>
      <c r="E5" s="6" t="s">
        <v>8</v>
      </c>
      <c r="F5" s="6" t="s">
        <v>9</v>
      </c>
      <c r="G5" s="6" t="s">
        <v>10</v>
      </c>
      <c r="H5" s="348"/>
      <c r="I5" s="353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</row>
    <row r="6" spans="1:235" ht="15.6">
      <c r="A6" s="356" t="s">
        <v>11</v>
      </c>
      <c r="B6" s="356"/>
      <c r="C6" s="356"/>
      <c r="D6" s="356"/>
      <c r="E6" s="356"/>
      <c r="F6" s="356"/>
      <c r="G6" s="356"/>
      <c r="H6" s="356"/>
      <c r="I6" s="356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</row>
    <row r="7" spans="1:235" ht="15.75" customHeight="1">
      <c r="A7" s="7"/>
      <c r="B7" s="344" t="s">
        <v>12</v>
      </c>
      <c r="C7" s="344"/>
      <c r="D7" s="8">
        <v>170</v>
      </c>
      <c r="E7" s="9">
        <v>24.84</v>
      </c>
      <c r="F7" s="9">
        <v>18.79</v>
      </c>
      <c r="G7" s="9">
        <v>47.6</v>
      </c>
      <c r="H7" s="10">
        <v>459</v>
      </c>
      <c r="I7" s="11">
        <v>223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</row>
    <row r="8" spans="1:235" ht="15.75" customHeight="1">
      <c r="A8" s="12"/>
      <c r="B8" s="329" t="s">
        <v>13</v>
      </c>
      <c r="C8" s="329"/>
      <c r="D8" s="13">
        <v>30</v>
      </c>
      <c r="E8" s="14">
        <v>2.2799999999999998</v>
      </c>
      <c r="F8" s="14">
        <v>0.24</v>
      </c>
      <c r="G8" s="14">
        <v>14.76</v>
      </c>
      <c r="H8" s="15">
        <v>70.5</v>
      </c>
      <c r="I8" s="16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</row>
    <row r="9" spans="1:235" ht="16.5" customHeight="1">
      <c r="A9" s="17"/>
      <c r="B9" s="337" t="s">
        <v>14</v>
      </c>
      <c r="C9" s="337"/>
      <c r="D9" s="18">
        <v>180</v>
      </c>
      <c r="E9" s="19">
        <v>2.78</v>
      </c>
      <c r="F9" s="19">
        <v>0.67</v>
      </c>
      <c r="G9" s="19">
        <v>26</v>
      </c>
      <c r="H9" s="20">
        <v>125.11</v>
      </c>
      <c r="I9" s="21">
        <v>397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3"/>
    </row>
    <row r="10" spans="1:235" ht="15.6">
      <c r="A10" s="331" t="s">
        <v>15</v>
      </c>
      <c r="B10" s="331"/>
      <c r="C10" s="331"/>
      <c r="D10" s="331"/>
      <c r="E10" s="24">
        <v>29.9</v>
      </c>
      <c r="F10" s="24">
        <v>19.7</v>
      </c>
      <c r="G10" s="24">
        <v>88.36</v>
      </c>
      <c r="H10" s="25">
        <v>654.61</v>
      </c>
      <c r="I10" s="26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</row>
    <row r="11" spans="1:235" ht="15.6">
      <c r="A11" s="356" t="s">
        <v>16</v>
      </c>
      <c r="B11" s="356"/>
      <c r="C11" s="356"/>
      <c r="D11" s="356"/>
      <c r="E11" s="356"/>
      <c r="F11" s="356"/>
      <c r="G11" s="356"/>
      <c r="H11" s="356"/>
      <c r="I11" s="356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</row>
    <row r="12" spans="1:235" ht="15.75" customHeight="1">
      <c r="A12" s="27"/>
      <c r="B12" s="339" t="s">
        <v>17</v>
      </c>
      <c r="C12" s="339"/>
      <c r="D12" s="28">
        <v>100</v>
      </c>
      <c r="E12" s="29">
        <v>0.71</v>
      </c>
      <c r="F12" s="29">
        <v>0.13</v>
      </c>
      <c r="G12" s="29">
        <v>1.9</v>
      </c>
      <c r="H12" s="30">
        <v>12</v>
      </c>
      <c r="I12" s="31">
        <v>52</v>
      </c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32"/>
      <c r="GA12" s="32"/>
      <c r="GB12" s="32"/>
      <c r="GC12" s="32"/>
      <c r="GD12" s="32"/>
      <c r="GE12" s="32"/>
      <c r="GF12" s="32"/>
      <c r="GG12" s="32"/>
      <c r="GH12" s="32"/>
      <c r="GI12" s="32"/>
      <c r="GJ12" s="32"/>
      <c r="GK12" s="32"/>
      <c r="GL12" s="32"/>
      <c r="GM12" s="32"/>
      <c r="GN12" s="32"/>
      <c r="GO12" s="32"/>
      <c r="GP12" s="32"/>
      <c r="GQ12" s="32"/>
      <c r="GR12" s="32"/>
      <c r="GS12" s="32"/>
      <c r="GT12" s="32"/>
      <c r="GU12" s="32"/>
      <c r="GV12" s="32"/>
      <c r="GW12" s="32"/>
      <c r="GX12" s="32"/>
      <c r="GY12" s="32"/>
      <c r="GZ12" s="32"/>
      <c r="HA12" s="32"/>
      <c r="HB12" s="32"/>
      <c r="HC12" s="32"/>
      <c r="HD12" s="32"/>
      <c r="HE12" s="32"/>
      <c r="HF12" s="32"/>
      <c r="HG12" s="32"/>
      <c r="HH12" s="32"/>
      <c r="HI12" s="32"/>
      <c r="HJ12" s="32"/>
      <c r="HK12" s="32"/>
      <c r="HL12" s="32"/>
      <c r="HM12" s="32"/>
      <c r="HN12" s="32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</row>
    <row r="13" spans="1:235" ht="15.75" customHeight="1">
      <c r="A13" s="33"/>
      <c r="B13" s="329" t="s">
        <v>18</v>
      </c>
      <c r="C13" s="329"/>
      <c r="D13" s="13">
        <v>250</v>
      </c>
      <c r="E13" s="34">
        <v>2.68</v>
      </c>
      <c r="F13" s="34">
        <v>2.83</v>
      </c>
      <c r="G13" s="34">
        <v>17.45</v>
      </c>
      <c r="H13" s="35">
        <v>122.39</v>
      </c>
      <c r="I13" s="36">
        <v>103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37"/>
    </row>
    <row r="14" spans="1:235" ht="15.75" customHeight="1">
      <c r="A14" s="38"/>
      <c r="B14" s="328" t="s">
        <v>19</v>
      </c>
      <c r="C14" s="328"/>
      <c r="D14" s="39">
        <v>180</v>
      </c>
      <c r="E14" s="40">
        <v>10.56</v>
      </c>
      <c r="F14" s="41">
        <v>11.04</v>
      </c>
      <c r="G14" s="41">
        <v>45.85</v>
      </c>
      <c r="H14" s="42">
        <v>323.75</v>
      </c>
      <c r="I14" s="43">
        <v>302</v>
      </c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  <c r="IA14" s="32"/>
    </row>
    <row r="15" spans="1:235" ht="15.75" customHeight="1">
      <c r="A15" s="33"/>
      <c r="B15" s="329" t="s">
        <v>20</v>
      </c>
      <c r="C15" s="329"/>
      <c r="D15" s="44">
        <v>150</v>
      </c>
      <c r="E15" s="45">
        <v>16.63</v>
      </c>
      <c r="F15" s="45">
        <v>16.89</v>
      </c>
      <c r="G15" s="45">
        <v>3.51</v>
      </c>
      <c r="H15" s="46">
        <v>240</v>
      </c>
      <c r="I15" s="47">
        <v>290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</row>
    <row r="16" spans="1:235" ht="15.75" customHeight="1">
      <c r="A16" s="38"/>
      <c r="B16" s="328" t="s">
        <v>13</v>
      </c>
      <c r="C16" s="328"/>
      <c r="D16" s="48">
        <v>60</v>
      </c>
      <c r="E16" s="49">
        <v>3.8</v>
      </c>
      <c r="F16" s="50">
        <v>0.4</v>
      </c>
      <c r="G16" s="50">
        <v>24.6</v>
      </c>
      <c r="H16" s="51">
        <v>117.5</v>
      </c>
      <c r="I16" s="52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53"/>
      <c r="CD16" s="53"/>
      <c r="CE16" s="53"/>
      <c r="CF16" s="53"/>
      <c r="CG16" s="53"/>
      <c r="CH16" s="53"/>
      <c r="CI16" s="53"/>
      <c r="CJ16" s="53"/>
      <c r="CK16" s="53"/>
      <c r="CL16" s="53"/>
      <c r="CM16" s="53"/>
      <c r="CN16" s="53"/>
      <c r="CO16" s="53"/>
      <c r="CP16" s="53"/>
      <c r="CQ16" s="53"/>
      <c r="CR16" s="53"/>
      <c r="CS16" s="53"/>
      <c r="CT16" s="53"/>
      <c r="CU16" s="53"/>
      <c r="CV16" s="53"/>
      <c r="CW16" s="53"/>
      <c r="CX16" s="53"/>
      <c r="CY16" s="53"/>
      <c r="CZ16" s="53"/>
      <c r="DA16" s="53"/>
      <c r="DB16" s="53"/>
      <c r="DC16" s="53"/>
      <c r="DD16" s="53"/>
      <c r="DE16" s="53"/>
      <c r="DF16" s="53"/>
      <c r="DG16" s="53"/>
      <c r="DH16" s="53"/>
      <c r="DI16" s="53"/>
      <c r="DJ16" s="53"/>
      <c r="DK16" s="53"/>
      <c r="DL16" s="53"/>
      <c r="DM16" s="53"/>
      <c r="DN16" s="53"/>
      <c r="DO16" s="53"/>
      <c r="DP16" s="53"/>
      <c r="DQ16" s="53"/>
      <c r="DR16" s="53"/>
      <c r="DS16" s="53"/>
      <c r="DT16" s="53"/>
      <c r="DU16" s="53"/>
      <c r="DV16" s="53"/>
      <c r="DW16" s="53"/>
      <c r="DX16" s="53"/>
      <c r="DY16" s="53"/>
      <c r="DZ16" s="53"/>
      <c r="EA16" s="53"/>
      <c r="EB16" s="53"/>
      <c r="EC16" s="53"/>
      <c r="ED16" s="53"/>
      <c r="EE16" s="53"/>
      <c r="EF16" s="53"/>
      <c r="EG16" s="53"/>
      <c r="EH16" s="53"/>
      <c r="EI16" s="53"/>
      <c r="EJ16" s="53"/>
      <c r="EK16" s="53"/>
      <c r="EL16" s="53"/>
      <c r="EM16" s="53"/>
      <c r="EN16" s="53"/>
      <c r="EO16" s="53"/>
      <c r="EP16" s="53"/>
      <c r="EQ16" s="53"/>
      <c r="ER16" s="53"/>
      <c r="ES16" s="53"/>
      <c r="ET16" s="53"/>
      <c r="EU16" s="53"/>
      <c r="EV16" s="53"/>
      <c r="EW16" s="53"/>
      <c r="EX16" s="53"/>
      <c r="EY16" s="53"/>
      <c r="EZ16" s="53"/>
      <c r="FA16" s="53"/>
      <c r="FB16" s="53"/>
      <c r="FC16" s="53"/>
      <c r="FD16" s="53"/>
      <c r="FE16" s="53"/>
      <c r="FF16" s="53"/>
      <c r="FG16" s="53"/>
      <c r="FH16" s="53"/>
      <c r="FI16" s="53"/>
      <c r="FJ16" s="53"/>
      <c r="FK16" s="53"/>
      <c r="FL16" s="53"/>
      <c r="FM16" s="53"/>
      <c r="FN16" s="53"/>
      <c r="FO16" s="53"/>
      <c r="FP16" s="53"/>
      <c r="FQ16" s="53"/>
      <c r="FR16" s="53"/>
      <c r="FS16" s="53"/>
      <c r="FT16" s="53"/>
      <c r="FU16" s="53"/>
      <c r="FV16" s="53"/>
      <c r="FW16" s="53"/>
      <c r="FX16" s="53"/>
      <c r="FY16" s="53"/>
      <c r="FZ16" s="53"/>
      <c r="GA16" s="53"/>
      <c r="GB16" s="53"/>
      <c r="GC16" s="53"/>
      <c r="GD16" s="53"/>
      <c r="GE16" s="53"/>
      <c r="GF16" s="53"/>
      <c r="GG16" s="53"/>
      <c r="GH16" s="53"/>
      <c r="GI16" s="53"/>
      <c r="GJ16" s="53"/>
      <c r="GK16" s="53"/>
      <c r="GL16" s="53"/>
      <c r="GM16" s="53"/>
      <c r="GN16" s="53"/>
      <c r="GO16" s="53"/>
      <c r="GP16" s="53"/>
      <c r="GQ16" s="53"/>
      <c r="GR16" s="53"/>
      <c r="GS16" s="53"/>
      <c r="GT16" s="53"/>
      <c r="GU16" s="53"/>
      <c r="GV16" s="53"/>
      <c r="GW16" s="53"/>
      <c r="GX16" s="53"/>
      <c r="GY16" s="53"/>
      <c r="GZ16" s="53"/>
      <c r="HA16" s="53"/>
      <c r="HB16" s="53"/>
      <c r="HC16" s="53"/>
      <c r="HD16" s="53"/>
      <c r="HE16" s="53"/>
      <c r="HF16" s="53"/>
      <c r="HG16" s="53"/>
      <c r="HH16" s="53"/>
      <c r="HI16" s="53"/>
      <c r="HJ16" s="53"/>
      <c r="HK16" s="53"/>
      <c r="HL16" s="53"/>
      <c r="HM16" s="53"/>
      <c r="HN16" s="53"/>
      <c r="HO16" s="53"/>
      <c r="HP16" s="53"/>
      <c r="HQ16" s="53"/>
      <c r="HR16" s="53"/>
      <c r="HS16" s="53"/>
      <c r="HT16" s="53"/>
      <c r="HU16" s="53"/>
      <c r="HV16" s="53"/>
      <c r="HW16" s="53"/>
      <c r="HX16" s="53"/>
      <c r="HY16" s="53"/>
      <c r="HZ16" s="53"/>
      <c r="IA16" s="53"/>
    </row>
    <row r="17" spans="1:235" ht="15.75" customHeight="1">
      <c r="A17" s="38"/>
      <c r="B17" s="328" t="s">
        <v>21</v>
      </c>
      <c r="C17" s="328"/>
      <c r="D17" s="39">
        <v>40</v>
      </c>
      <c r="E17" s="49">
        <v>3.08</v>
      </c>
      <c r="F17" s="49">
        <v>0.56000000000000005</v>
      </c>
      <c r="G17" s="49">
        <v>15.08</v>
      </c>
      <c r="H17" s="54">
        <v>80.400000000000006</v>
      </c>
      <c r="I17" s="5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32"/>
      <c r="HM17" s="32"/>
      <c r="HN17" s="32"/>
      <c r="HO17" s="32"/>
      <c r="HP17" s="32"/>
      <c r="HQ17" s="32"/>
      <c r="HR17" s="32"/>
      <c r="HS17" s="32"/>
      <c r="HT17" s="32"/>
      <c r="HU17" s="32"/>
      <c r="HV17" s="32"/>
      <c r="HW17" s="32"/>
      <c r="HX17" s="32"/>
      <c r="HY17" s="32"/>
      <c r="HZ17" s="32"/>
      <c r="IA17" s="32"/>
    </row>
    <row r="18" spans="1:235" ht="15.75" customHeight="1">
      <c r="A18" s="38"/>
      <c r="B18" s="328" t="s">
        <v>22</v>
      </c>
      <c r="C18" s="328"/>
      <c r="D18" s="55">
        <v>150</v>
      </c>
      <c r="E18" s="14">
        <v>0.6</v>
      </c>
      <c r="F18" s="14">
        <v>0.6</v>
      </c>
      <c r="G18" s="14">
        <v>14.7</v>
      </c>
      <c r="H18" s="56">
        <v>70.5</v>
      </c>
      <c r="I18" s="47">
        <v>338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3"/>
      <c r="BW18" s="53"/>
      <c r="BX18" s="53"/>
      <c r="BY18" s="53"/>
      <c r="BZ18" s="53"/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53"/>
      <c r="CL18" s="53"/>
      <c r="CM18" s="53"/>
      <c r="CN18" s="53"/>
      <c r="CO18" s="53"/>
      <c r="CP18" s="53"/>
      <c r="CQ18" s="53"/>
      <c r="CR18" s="53"/>
      <c r="CS18" s="53"/>
      <c r="CT18" s="53"/>
      <c r="CU18" s="53"/>
      <c r="CV18" s="53"/>
      <c r="CW18" s="53"/>
      <c r="CX18" s="53"/>
      <c r="CY18" s="53"/>
      <c r="CZ18" s="53"/>
      <c r="DA18" s="53"/>
      <c r="DB18" s="53"/>
      <c r="DC18" s="53"/>
      <c r="DD18" s="53"/>
      <c r="DE18" s="53"/>
      <c r="DF18" s="53"/>
      <c r="DG18" s="53"/>
      <c r="DH18" s="53"/>
      <c r="DI18" s="53"/>
      <c r="DJ18" s="53"/>
      <c r="DK18" s="53"/>
      <c r="DL18" s="53"/>
      <c r="DM18" s="53"/>
      <c r="DN18" s="53"/>
      <c r="DO18" s="53"/>
      <c r="DP18" s="53"/>
      <c r="DQ18" s="53"/>
      <c r="DR18" s="53"/>
      <c r="DS18" s="53"/>
      <c r="DT18" s="53"/>
      <c r="DU18" s="53"/>
      <c r="DV18" s="53"/>
      <c r="DW18" s="53"/>
      <c r="DX18" s="53"/>
      <c r="DY18" s="53"/>
      <c r="DZ18" s="53"/>
      <c r="EA18" s="53"/>
      <c r="EB18" s="53"/>
      <c r="EC18" s="53"/>
      <c r="ED18" s="53"/>
      <c r="EE18" s="53"/>
      <c r="EF18" s="53"/>
      <c r="EG18" s="53"/>
      <c r="EH18" s="53"/>
      <c r="EI18" s="53"/>
      <c r="EJ18" s="53"/>
      <c r="EK18" s="53"/>
      <c r="EL18" s="53"/>
      <c r="EM18" s="53"/>
      <c r="EN18" s="53"/>
      <c r="EO18" s="53"/>
      <c r="EP18" s="53"/>
      <c r="EQ18" s="53"/>
      <c r="ER18" s="53"/>
      <c r="ES18" s="53"/>
      <c r="ET18" s="53"/>
      <c r="EU18" s="53"/>
      <c r="EV18" s="53"/>
      <c r="EW18" s="53"/>
      <c r="EX18" s="53"/>
      <c r="EY18" s="53"/>
      <c r="EZ18" s="53"/>
      <c r="FA18" s="53"/>
      <c r="FB18" s="53"/>
      <c r="FC18" s="53"/>
      <c r="FD18" s="53"/>
      <c r="FE18" s="53"/>
      <c r="FF18" s="53"/>
      <c r="FG18" s="53"/>
      <c r="FH18" s="53"/>
      <c r="FI18" s="53"/>
      <c r="FJ18" s="53"/>
      <c r="FK18" s="53"/>
      <c r="FL18" s="53"/>
      <c r="FM18" s="53"/>
      <c r="FN18" s="53"/>
      <c r="FO18" s="53"/>
      <c r="FP18" s="53"/>
      <c r="FQ18" s="53"/>
      <c r="FR18" s="53"/>
      <c r="FS18" s="53"/>
      <c r="FT18" s="53"/>
      <c r="FU18" s="53"/>
      <c r="FV18" s="53"/>
      <c r="FW18" s="53"/>
      <c r="FX18" s="53"/>
      <c r="FY18" s="53"/>
      <c r="FZ18" s="53"/>
      <c r="GA18" s="53"/>
      <c r="GB18" s="53"/>
      <c r="GC18" s="53"/>
      <c r="GD18" s="53"/>
      <c r="GE18" s="53"/>
      <c r="GF18" s="53"/>
      <c r="GG18" s="53"/>
      <c r="GH18" s="53"/>
      <c r="GI18" s="53"/>
      <c r="GJ18" s="53"/>
      <c r="GK18" s="53"/>
      <c r="GL18" s="53"/>
      <c r="GM18" s="53"/>
      <c r="GN18" s="53"/>
      <c r="GO18" s="53"/>
      <c r="GP18" s="53"/>
      <c r="GQ18" s="53"/>
      <c r="GR18" s="53"/>
      <c r="GS18" s="53"/>
      <c r="GT18" s="53"/>
      <c r="GU18" s="53"/>
      <c r="GV18" s="53"/>
      <c r="GW18" s="53"/>
      <c r="GX18" s="53"/>
      <c r="GY18" s="53"/>
      <c r="GZ18" s="53"/>
      <c r="HA18" s="53"/>
      <c r="HB18" s="53"/>
      <c r="HC18" s="53"/>
      <c r="HD18" s="53"/>
      <c r="HE18" s="53"/>
      <c r="HF18" s="53"/>
      <c r="HG18" s="53"/>
      <c r="HH18" s="53"/>
      <c r="HI18" s="53"/>
      <c r="HJ18" s="53"/>
      <c r="HK18" s="53"/>
      <c r="HL18" s="53"/>
      <c r="HM18" s="53"/>
      <c r="HN18" s="53"/>
      <c r="HO18" s="53"/>
      <c r="HP18" s="53"/>
      <c r="HQ18" s="53"/>
      <c r="HR18" s="53"/>
      <c r="HS18" s="53"/>
      <c r="HT18" s="53"/>
      <c r="HU18" s="53"/>
      <c r="HV18" s="53"/>
      <c r="HW18" s="53"/>
      <c r="HX18" s="53"/>
      <c r="HY18" s="53"/>
      <c r="HZ18" s="53"/>
      <c r="IA18" s="53"/>
    </row>
    <row r="19" spans="1:235" ht="16.5" customHeight="1">
      <c r="A19" s="33"/>
      <c r="B19" s="337" t="s">
        <v>23</v>
      </c>
      <c r="C19" s="337"/>
      <c r="D19" s="18">
        <v>180</v>
      </c>
      <c r="E19" s="19">
        <v>0.6</v>
      </c>
      <c r="F19" s="19">
        <v>0.55000000000000004</v>
      </c>
      <c r="G19" s="19">
        <v>33</v>
      </c>
      <c r="H19" s="57">
        <v>136</v>
      </c>
      <c r="I19" s="58">
        <v>389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37"/>
    </row>
    <row r="20" spans="1:235" ht="15.6">
      <c r="A20" s="331" t="s">
        <v>24</v>
      </c>
      <c r="B20" s="331"/>
      <c r="C20" s="331"/>
      <c r="D20" s="331"/>
      <c r="E20" s="59">
        <v>38.659999999999997</v>
      </c>
      <c r="F20" s="59">
        <v>33</v>
      </c>
      <c r="G20" s="59">
        <v>156.09</v>
      </c>
      <c r="H20" s="60">
        <v>1102.54</v>
      </c>
      <c r="I20" s="61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</row>
    <row r="21" spans="1:235" ht="15.6">
      <c r="A21" s="331" t="s">
        <v>25</v>
      </c>
      <c r="B21" s="331"/>
      <c r="C21" s="331"/>
      <c r="D21" s="331"/>
      <c r="E21" s="24">
        <v>68.56</v>
      </c>
      <c r="F21" s="24">
        <v>52.7</v>
      </c>
      <c r="G21" s="24">
        <v>244.45</v>
      </c>
      <c r="H21" s="62">
        <v>1757.15</v>
      </c>
      <c r="I21" s="61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</row>
    <row r="22" spans="1:235" ht="15.6">
      <c r="A22" s="63" t="s">
        <v>26</v>
      </c>
      <c r="B22" s="1" t="s">
        <v>0</v>
      </c>
      <c r="C22" s="2"/>
      <c r="D22" s="2"/>
      <c r="E22" s="64"/>
      <c r="F22" s="64"/>
      <c r="G22" s="64"/>
      <c r="H22" s="64"/>
      <c r="I22" s="64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</row>
    <row r="23" spans="1:235" ht="15.6">
      <c r="A23" s="63" t="s">
        <v>1</v>
      </c>
      <c r="B23" s="262" t="s">
        <v>114</v>
      </c>
      <c r="C23" s="2"/>
      <c r="D23" s="2"/>
      <c r="E23" s="65"/>
      <c r="F23" s="65"/>
      <c r="G23" s="65"/>
      <c r="H23" s="65"/>
      <c r="I23" s="6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</row>
    <row r="24" spans="1:235" ht="15.6">
      <c r="A24" s="356" t="s">
        <v>27</v>
      </c>
      <c r="B24" s="356"/>
      <c r="C24" s="356"/>
      <c r="D24" s="356"/>
      <c r="E24" s="356"/>
      <c r="F24" s="356"/>
      <c r="G24" s="356"/>
      <c r="H24" s="356"/>
      <c r="I24" s="356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</row>
    <row r="25" spans="1:235" ht="15.75" customHeight="1">
      <c r="A25" s="340"/>
      <c r="B25" s="341" t="s">
        <v>3</v>
      </c>
      <c r="C25" s="341"/>
      <c r="D25" s="342" t="s">
        <v>4</v>
      </c>
      <c r="E25" s="342" t="s">
        <v>5</v>
      </c>
      <c r="F25" s="342"/>
      <c r="G25" s="342"/>
      <c r="H25" s="342" t="s">
        <v>6</v>
      </c>
      <c r="I25" s="353" t="s">
        <v>7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</row>
    <row r="26" spans="1:235" ht="15.6">
      <c r="A26" s="340"/>
      <c r="B26" s="341"/>
      <c r="C26" s="341"/>
      <c r="D26" s="342"/>
      <c r="E26" s="13" t="s">
        <v>8</v>
      </c>
      <c r="F26" s="13" t="s">
        <v>9</v>
      </c>
      <c r="G26" s="13" t="s">
        <v>10</v>
      </c>
      <c r="H26" s="342"/>
      <c r="I26" s="353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</row>
    <row r="27" spans="1:235" ht="15.6">
      <c r="A27" s="356" t="s">
        <v>11</v>
      </c>
      <c r="B27" s="356"/>
      <c r="C27" s="356"/>
      <c r="D27" s="356"/>
      <c r="E27" s="356"/>
      <c r="F27" s="356"/>
      <c r="G27" s="356"/>
      <c r="H27" s="356"/>
      <c r="I27" s="356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</row>
    <row r="28" spans="1:235" ht="15.75" customHeight="1">
      <c r="A28" s="66"/>
      <c r="B28" s="344" t="s">
        <v>28</v>
      </c>
      <c r="C28" s="344"/>
      <c r="D28" s="67">
        <v>100</v>
      </c>
      <c r="E28" s="9">
        <v>10.76</v>
      </c>
      <c r="F28" s="9">
        <v>5.75</v>
      </c>
      <c r="G28" s="9">
        <v>3.8</v>
      </c>
      <c r="H28" s="10">
        <v>116</v>
      </c>
      <c r="I28" s="68">
        <v>229</v>
      </c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3"/>
    </row>
    <row r="29" spans="1:235" ht="15.75" customHeight="1">
      <c r="A29" s="69"/>
      <c r="B29" s="329" t="s">
        <v>29</v>
      </c>
      <c r="C29" s="329"/>
      <c r="D29" s="13">
        <v>150</v>
      </c>
      <c r="E29" s="34">
        <v>3.2</v>
      </c>
      <c r="F29" s="34">
        <v>9.4600000000000009</v>
      </c>
      <c r="G29" s="34">
        <v>18.579999999999998</v>
      </c>
      <c r="H29" s="70">
        <v>178.61</v>
      </c>
      <c r="I29" s="71">
        <v>312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</row>
    <row r="30" spans="1:235" ht="15.75" customHeight="1">
      <c r="A30" s="72"/>
      <c r="B30" s="329" t="s">
        <v>30</v>
      </c>
      <c r="C30" s="329"/>
      <c r="D30" s="73" t="s">
        <v>31</v>
      </c>
      <c r="E30" s="74">
        <v>0.2</v>
      </c>
      <c r="F30" s="74">
        <v>0.02</v>
      </c>
      <c r="G30" s="74">
        <v>16</v>
      </c>
      <c r="H30" s="75">
        <v>65</v>
      </c>
      <c r="I30" s="21">
        <v>393</v>
      </c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  <c r="HF30" s="22"/>
      <c r="HG30" s="22"/>
      <c r="HH30" s="22"/>
      <c r="HI30" s="22"/>
      <c r="HJ30" s="22"/>
      <c r="HK30" s="22"/>
      <c r="HL30" s="22"/>
      <c r="HM30" s="22"/>
      <c r="HN30" s="22"/>
      <c r="HO30" s="22"/>
      <c r="HP30" s="22"/>
      <c r="HQ30" s="22"/>
      <c r="HR30" s="22"/>
      <c r="HS30" s="22"/>
      <c r="HT30" s="22"/>
      <c r="HU30" s="22"/>
      <c r="HV30" s="22"/>
      <c r="HW30" s="22"/>
      <c r="HX30" s="22"/>
      <c r="HY30" s="22"/>
      <c r="HZ30" s="22"/>
      <c r="IA30" s="23"/>
    </row>
    <row r="31" spans="1:235" ht="15.75" customHeight="1">
      <c r="A31" s="69"/>
      <c r="B31" s="329" t="s">
        <v>32</v>
      </c>
      <c r="C31" s="329"/>
      <c r="D31" s="76">
        <v>40</v>
      </c>
      <c r="E31" s="77">
        <v>3.04</v>
      </c>
      <c r="F31" s="77">
        <v>0.32</v>
      </c>
      <c r="G31" s="77">
        <v>19.68</v>
      </c>
      <c r="H31" s="78">
        <v>94</v>
      </c>
      <c r="I31" s="79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</row>
    <row r="32" spans="1:235" ht="16.5" customHeight="1">
      <c r="A32" s="72"/>
      <c r="B32" s="337" t="s">
        <v>22</v>
      </c>
      <c r="C32" s="337"/>
      <c r="D32" s="18">
        <v>150</v>
      </c>
      <c r="E32" s="19">
        <v>0.6</v>
      </c>
      <c r="F32" s="19">
        <v>0.6</v>
      </c>
      <c r="G32" s="19">
        <v>14.7</v>
      </c>
      <c r="H32" s="19">
        <v>70.5</v>
      </c>
      <c r="I32" s="80">
        <v>338</v>
      </c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2"/>
      <c r="FX32" s="22"/>
      <c r="FY32" s="22"/>
      <c r="FZ32" s="22"/>
      <c r="GA32" s="22"/>
      <c r="GB32" s="22"/>
      <c r="GC32" s="22"/>
      <c r="GD32" s="22"/>
      <c r="GE32" s="22"/>
      <c r="GF32" s="22"/>
      <c r="GG32" s="22"/>
      <c r="GH32" s="22"/>
      <c r="GI32" s="22"/>
      <c r="GJ32" s="22"/>
      <c r="GK32" s="22"/>
      <c r="GL32" s="22"/>
      <c r="GM32" s="22"/>
      <c r="GN32" s="22"/>
      <c r="GO32" s="22"/>
      <c r="GP32" s="22"/>
      <c r="GQ32" s="22"/>
      <c r="GR32" s="22"/>
      <c r="GS32" s="22"/>
      <c r="GT32" s="22"/>
      <c r="GU32" s="22"/>
      <c r="GV32" s="22"/>
      <c r="GW32" s="22"/>
      <c r="GX32" s="22"/>
      <c r="GY32" s="22"/>
      <c r="GZ32" s="22"/>
      <c r="HA32" s="22"/>
      <c r="HB32" s="22"/>
      <c r="HC32" s="22"/>
      <c r="HD32" s="22"/>
      <c r="HE32" s="22"/>
      <c r="HF32" s="22"/>
      <c r="HG32" s="22"/>
      <c r="HH32" s="22"/>
      <c r="HI32" s="22"/>
      <c r="HJ32" s="22"/>
      <c r="HK32" s="22"/>
      <c r="HL32" s="22"/>
      <c r="HM32" s="22"/>
      <c r="HN32" s="22"/>
      <c r="HO32" s="22"/>
      <c r="HP32" s="22"/>
      <c r="HQ32" s="22"/>
      <c r="HR32" s="22"/>
      <c r="HS32" s="22"/>
      <c r="HT32" s="22"/>
      <c r="HU32" s="22"/>
      <c r="HV32" s="22"/>
      <c r="HW32" s="22"/>
      <c r="HX32" s="22"/>
      <c r="HY32" s="22"/>
      <c r="HZ32" s="22"/>
      <c r="IA32" s="23"/>
    </row>
    <row r="33" spans="1:234" ht="15.6">
      <c r="A33" s="331" t="s">
        <v>15</v>
      </c>
      <c r="B33" s="331"/>
      <c r="C33" s="331"/>
      <c r="D33" s="331"/>
      <c r="E33" s="81">
        <v>17.8</v>
      </c>
      <c r="F33" s="81">
        <v>16.149999999999999</v>
      </c>
      <c r="G33" s="81">
        <v>72.760000000000005</v>
      </c>
      <c r="H33" s="82">
        <v>524.11</v>
      </c>
      <c r="I33" s="83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</row>
    <row r="34" spans="1:234" ht="15.6">
      <c r="A34" s="356" t="s">
        <v>16</v>
      </c>
      <c r="B34" s="356"/>
      <c r="C34" s="356"/>
      <c r="D34" s="356"/>
      <c r="E34" s="356"/>
      <c r="F34" s="356"/>
      <c r="G34" s="356"/>
      <c r="H34" s="356"/>
      <c r="I34" s="356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</row>
    <row r="35" spans="1:234" ht="15.75" customHeight="1">
      <c r="A35" s="84"/>
      <c r="B35" s="344" t="s">
        <v>17</v>
      </c>
      <c r="C35" s="344"/>
      <c r="D35" s="67">
        <v>100</v>
      </c>
      <c r="E35" s="9">
        <v>1.23</v>
      </c>
      <c r="F35" s="9">
        <v>0.09</v>
      </c>
      <c r="G35" s="9">
        <v>11.46</v>
      </c>
      <c r="H35" s="10">
        <v>81.7</v>
      </c>
      <c r="I35" s="85">
        <v>62</v>
      </c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22"/>
      <c r="FU35" s="22"/>
      <c r="FV35" s="22"/>
      <c r="FW35" s="22"/>
      <c r="FX35" s="22"/>
      <c r="FY35" s="22"/>
      <c r="FZ35" s="22"/>
      <c r="GA35" s="22"/>
      <c r="GB35" s="22"/>
      <c r="GC35" s="22"/>
      <c r="GD35" s="22"/>
      <c r="GE35" s="22"/>
      <c r="GF35" s="22"/>
      <c r="GG35" s="22"/>
      <c r="GH35" s="22"/>
      <c r="GI35" s="22"/>
      <c r="GJ35" s="22"/>
      <c r="GK35" s="22"/>
      <c r="GL35" s="22"/>
      <c r="GM35" s="22"/>
      <c r="GN35" s="22"/>
      <c r="GO35" s="22"/>
      <c r="GP35" s="22"/>
      <c r="GQ35" s="22"/>
      <c r="GR35" s="22"/>
      <c r="GS35" s="22"/>
      <c r="GT35" s="22"/>
      <c r="GU35" s="22"/>
      <c r="GV35" s="22"/>
      <c r="GW35" s="22"/>
      <c r="GX35" s="22"/>
      <c r="GY35" s="22"/>
      <c r="GZ35" s="22"/>
      <c r="HA35" s="22"/>
      <c r="HB35" s="22"/>
      <c r="HC35" s="22"/>
      <c r="HD35" s="22"/>
      <c r="HE35" s="22"/>
      <c r="HF35" s="22"/>
      <c r="HG35" s="22"/>
      <c r="HH35" s="22"/>
      <c r="HI35" s="22"/>
      <c r="HJ35" s="22"/>
      <c r="HK35" s="22"/>
      <c r="HL35" s="22"/>
      <c r="HM35" s="22"/>
      <c r="HN35" s="22"/>
      <c r="HO35" s="22"/>
      <c r="HP35" s="22"/>
      <c r="HQ35" s="22"/>
      <c r="HR35" s="22"/>
      <c r="HS35" s="22"/>
      <c r="HT35" s="22"/>
      <c r="HU35" s="22"/>
      <c r="HV35" s="22"/>
      <c r="HW35" s="22"/>
      <c r="HX35" s="22"/>
      <c r="HY35" s="22"/>
      <c r="HZ35" s="22"/>
    </row>
    <row r="36" spans="1:234" ht="15.75" customHeight="1">
      <c r="A36" s="33"/>
      <c r="B36" s="329" t="s">
        <v>33</v>
      </c>
      <c r="C36" s="329"/>
      <c r="D36" s="13">
        <v>250</v>
      </c>
      <c r="E36" s="34">
        <v>1.81</v>
      </c>
      <c r="F36" s="34">
        <v>4.92</v>
      </c>
      <c r="G36" s="34">
        <v>10.94</v>
      </c>
      <c r="H36" s="70">
        <v>107.89</v>
      </c>
      <c r="I36" s="16">
        <v>82</v>
      </c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2"/>
      <c r="FX36" s="22"/>
      <c r="FY36" s="22"/>
      <c r="FZ36" s="22"/>
      <c r="GA36" s="22"/>
      <c r="GB36" s="22"/>
      <c r="GC36" s="22"/>
      <c r="GD36" s="22"/>
      <c r="GE36" s="22"/>
      <c r="GF36" s="22"/>
      <c r="GG36" s="22"/>
      <c r="GH36" s="22"/>
      <c r="GI36" s="22"/>
      <c r="GJ36" s="22"/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22"/>
      <c r="GW36" s="22"/>
      <c r="GX36" s="22"/>
      <c r="GY36" s="22"/>
      <c r="GZ36" s="22"/>
      <c r="HA36" s="22"/>
      <c r="HB36" s="22"/>
      <c r="HC36" s="22"/>
      <c r="HD36" s="22"/>
      <c r="HE36" s="22"/>
      <c r="HF36" s="22"/>
      <c r="HG36" s="22"/>
      <c r="HH36" s="22"/>
      <c r="HI36" s="22"/>
      <c r="HJ36" s="22"/>
      <c r="HK36" s="22"/>
      <c r="HL36" s="22"/>
      <c r="HM36" s="22"/>
      <c r="HN36" s="22"/>
      <c r="HO36" s="22"/>
      <c r="HP36" s="22"/>
      <c r="HQ36" s="22"/>
      <c r="HR36" s="22"/>
      <c r="HS36" s="22"/>
      <c r="HT36" s="22"/>
      <c r="HU36" s="22"/>
      <c r="HV36" s="22"/>
      <c r="HW36" s="22"/>
      <c r="HX36" s="22"/>
      <c r="HY36" s="22"/>
      <c r="HZ36" s="22"/>
    </row>
    <row r="37" spans="1:234" ht="15.75" customHeight="1">
      <c r="A37" s="38"/>
      <c r="B37" s="328" t="s">
        <v>34</v>
      </c>
      <c r="C37" s="328"/>
      <c r="D37" s="86">
        <v>180</v>
      </c>
      <c r="E37" s="87">
        <v>6.72</v>
      </c>
      <c r="F37" s="87">
        <v>7.12</v>
      </c>
      <c r="G37" s="87">
        <v>37.56</v>
      </c>
      <c r="H37" s="88">
        <v>241.37</v>
      </c>
      <c r="I37" s="89">
        <v>309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</row>
    <row r="38" spans="1:234" ht="15.75" customHeight="1">
      <c r="A38" s="38"/>
      <c r="B38" s="328" t="s">
        <v>35</v>
      </c>
      <c r="C38" s="328"/>
      <c r="D38" s="90">
        <v>125</v>
      </c>
      <c r="E38" s="49">
        <v>16.7</v>
      </c>
      <c r="F38" s="49">
        <v>17.600000000000001</v>
      </c>
      <c r="G38" s="49">
        <v>4.09</v>
      </c>
      <c r="H38" s="91">
        <v>205</v>
      </c>
      <c r="I38" s="92">
        <v>246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</row>
    <row r="39" spans="1:234" ht="15.75" customHeight="1">
      <c r="A39" s="33"/>
      <c r="B39" s="328" t="s">
        <v>13</v>
      </c>
      <c r="C39" s="328"/>
      <c r="D39" s="93">
        <v>60</v>
      </c>
      <c r="E39" s="40">
        <v>3.8</v>
      </c>
      <c r="F39" s="94">
        <v>0.4</v>
      </c>
      <c r="G39" s="94">
        <v>24.6</v>
      </c>
      <c r="H39" s="95">
        <v>117.5</v>
      </c>
      <c r="I39" s="96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</row>
    <row r="40" spans="1:234" ht="15.75" customHeight="1">
      <c r="A40" s="33"/>
      <c r="B40" s="328" t="s">
        <v>21</v>
      </c>
      <c r="C40" s="328"/>
      <c r="D40" s="39">
        <v>40</v>
      </c>
      <c r="E40" s="49">
        <v>3.08</v>
      </c>
      <c r="F40" s="49">
        <v>0.56000000000000005</v>
      </c>
      <c r="G40" s="49">
        <v>15.08</v>
      </c>
      <c r="H40" s="91">
        <v>80.400000000000006</v>
      </c>
      <c r="I40" s="96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</row>
    <row r="41" spans="1:234" ht="16.5" customHeight="1">
      <c r="A41" s="17"/>
      <c r="B41" s="337" t="s">
        <v>36</v>
      </c>
      <c r="C41" s="337"/>
      <c r="D41" s="6">
        <v>180</v>
      </c>
      <c r="E41" s="97">
        <v>0.16</v>
      </c>
      <c r="F41" s="97">
        <v>0.24</v>
      </c>
      <c r="G41" s="97">
        <v>27.88</v>
      </c>
      <c r="H41" s="98">
        <v>114.6</v>
      </c>
      <c r="I41" s="99">
        <v>342</v>
      </c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  <c r="EA41" s="22"/>
      <c r="EB41" s="22"/>
      <c r="EC41" s="22"/>
      <c r="ED41" s="22"/>
      <c r="EE41" s="22"/>
      <c r="EF41" s="22"/>
      <c r="EG41" s="22"/>
      <c r="EH41" s="22"/>
      <c r="EI41" s="22"/>
      <c r="EJ41" s="22"/>
      <c r="EK41" s="22"/>
      <c r="EL41" s="22"/>
      <c r="EM41" s="22"/>
      <c r="EN41" s="22"/>
      <c r="EO41" s="22"/>
      <c r="EP41" s="22"/>
      <c r="EQ41" s="22"/>
      <c r="ER41" s="22"/>
      <c r="ES41" s="22"/>
      <c r="ET41" s="22"/>
      <c r="EU41" s="22"/>
      <c r="EV41" s="22"/>
      <c r="EW41" s="22"/>
      <c r="EX41" s="22"/>
      <c r="EY41" s="22"/>
      <c r="EZ41" s="22"/>
      <c r="FA41" s="22"/>
      <c r="FB41" s="22"/>
      <c r="FC41" s="22"/>
      <c r="FD41" s="22"/>
      <c r="FE41" s="22"/>
      <c r="FF41" s="22"/>
      <c r="FG41" s="22"/>
      <c r="FH41" s="22"/>
      <c r="FI41" s="22"/>
      <c r="FJ41" s="22"/>
      <c r="FK41" s="22"/>
      <c r="FL41" s="22"/>
      <c r="FM41" s="22"/>
      <c r="FN41" s="22"/>
      <c r="FO41" s="22"/>
      <c r="FP41" s="22"/>
      <c r="FQ41" s="22"/>
      <c r="FR41" s="22"/>
      <c r="FS41" s="22"/>
      <c r="FT41" s="22"/>
      <c r="FU41" s="22"/>
      <c r="FV41" s="22"/>
      <c r="FW41" s="22"/>
      <c r="FX41" s="22"/>
      <c r="FY41" s="22"/>
      <c r="FZ41" s="22"/>
      <c r="GA41" s="22"/>
      <c r="GB41" s="22"/>
      <c r="GC41" s="22"/>
      <c r="GD41" s="22"/>
      <c r="GE41" s="22"/>
      <c r="GF41" s="22"/>
      <c r="GG41" s="22"/>
      <c r="GH41" s="22"/>
      <c r="GI41" s="22"/>
      <c r="GJ41" s="22"/>
      <c r="GK41" s="22"/>
      <c r="GL41" s="22"/>
      <c r="GM41" s="22"/>
      <c r="GN41" s="22"/>
      <c r="GO41" s="22"/>
      <c r="GP41" s="22"/>
      <c r="GQ41" s="22"/>
      <c r="GR41" s="22"/>
      <c r="GS41" s="22"/>
      <c r="GT41" s="22"/>
      <c r="GU41" s="22"/>
      <c r="GV41" s="22"/>
      <c r="GW41" s="22"/>
      <c r="GX41" s="22"/>
      <c r="GY41" s="22"/>
      <c r="GZ41" s="22"/>
      <c r="HA41" s="22"/>
      <c r="HB41" s="22"/>
      <c r="HC41" s="22"/>
      <c r="HD41" s="22"/>
      <c r="HE41" s="22"/>
      <c r="HF41" s="22"/>
      <c r="HG41" s="22"/>
      <c r="HH41" s="22"/>
      <c r="HI41" s="22"/>
      <c r="HJ41" s="22"/>
      <c r="HK41" s="22"/>
      <c r="HL41" s="22"/>
      <c r="HM41" s="22"/>
      <c r="HN41" s="22"/>
      <c r="HO41" s="22"/>
      <c r="HP41" s="22"/>
      <c r="HQ41" s="22"/>
      <c r="HR41" s="22"/>
      <c r="HS41" s="22"/>
      <c r="HT41" s="22"/>
      <c r="HU41" s="22"/>
      <c r="HV41" s="22"/>
      <c r="HW41" s="22"/>
      <c r="HX41" s="22"/>
      <c r="HY41" s="22"/>
      <c r="HZ41" s="22"/>
    </row>
    <row r="42" spans="1:234" ht="15.6">
      <c r="A42" s="331" t="s">
        <v>24</v>
      </c>
      <c r="B42" s="331"/>
      <c r="C42" s="331"/>
      <c r="D42" s="331"/>
      <c r="E42" s="81">
        <v>33.5</v>
      </c>
      <c r="F42" s="81">
        <v>30.93</v>
      </c>
      <c r="G42" s="81">
        <v>131.61000000000001</v>
      </c>
      <c r="H42" s="82">
        <v>948.46</v>
      </c>
      <c r="I42" s="83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</row>
    <row r="43" spans="1:234" ht="15.6">
      <c r="A43" s="346" t="s">
        <v>37</v>
      </c>
      <c r="B43" s="346"/>
      <c r="C43" s="346"/>
      <c r="D43" s="346"/>
      <c r="E43" s="100">
        <v>51.3</v>
      </c>
      <c r="F43" s="100">
        <v>47.08</v>
      </c>
      <c r="G43" s="100">
        <v>204.37</v>
      </c>
      <c r="H43" s="101">
        <v>1472.57</v>
      </c>
      <c r="I43" s="102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</row>
    <row r="44" spans="1:234">
      <c r="A44" s="355"/>
      <c r="B44" s="355"/>
      <c r="C44" s="355"/>
      <c r="D44" s="355"/>
      <c r="E44" s="355"/>
      <c r="F44" s="355"/>
      <c r="G44" s="355"/>
      <c r="H44" s="355"/>
      <c r="I44" s="35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</row>
    <row r="45" spans="1:234" ht="15.6">
      <c r="A45" s="1" t="s">
        <v>0</v>
      </c>
      <c r="B45" s="1" t="s">
        <v>0</v>
      </c>
      <c r="C45" s="2"/>
      <c r="D45" s="2"/>
      <c r="E45" s="65"/>
      <c r="F45" s="65"/>
      <c r="G45" s="65"/>
      <c r="H45" s="65"/>
      <c r="I45" s="6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</row>
    <row r="46" spans="1:234" ht="15.6">
      <c r="A46" s="1" t="s">
        <v>1</v>
      </c>
      <c r="B46" s="262" t="s">
        <v>114</v>
      </c>
      <c r="C46" s="2"/>
      <c r="D46" s="2"/>
      <c r="E46" s="65"/>
      <c r="F46" s="65"/>
      <c r="G46" s="65"/>
      <c r="H46" s="65"/>
      <c r="I46" s="6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</row>
    <row r="47" spans="1:234" ht="16.5" customHeight="1">
      <c r="A47" s="338" t="s">
        <v>38</v>
      </c>
      <c r="B47" s="338"/>
      <c r="C47" s="338"/>
      <c r="D47" s="338"/>
      <c r="E47" s="338"/>
      <c r="F47" s="338"/>
      <c r="G47" s="338"/>
      <c r="H47" s="338"/>
      <c r="I47" s="338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</row>
    <row r="48" spans="1:234" ht="15.75" customHeight="1">
      <c r="A48" s="340"/>
      <c r="B48" s="348" t="s">
        <v>3</v>
      </c>
      <c r="C48" s="348"/>
      <c r="D48" s="342" t="s">
        <v>4</v>
      </c>
      <c r="E48" s="342" t="s">
        <v>5</v>
      </c>
      <c r="F48" s="342"/>
      <c r="G48" s="342"/>
      <c r="H48" s="342" t="s">
        <v>6</v>
      </c>
      <c r="I48" s="343" t="s">
        <v>7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</row>
    <row r="49" spans="1:243" ht="15.6">
      <c r="A49" s="340"/>
      <c r="B49" s="348"/>
      <c r="C49" s="348"/>
      <c r="D49" s="342"/>
      <c r="E49" s="13" t="s">
        <v>8</v>
      </c>
      <c r="F49" s="13" t="s">
        <v>9</v>
      </c>
      <c r="G49" s="13" t="s">
        <v>10</v>
      </c>
      <c r="H49" s="342"/>
      <c r="I49" s="343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</row>
    <row r="50" spans="1:243" ht="16.5" customHeight="1">
      <c r="A50" s="338" t="s">
        <v>11</v>
      </c>
      <c r="B50" s="338"/>
      <c r="C50" s="338"/>
      <c r="D50" s="338"/>
      <c r="E50" s="338"/>
      <c r="F50" s="338"/>
      <c r="G50" s="338"/>
      <c r="H50" s="338"/>
      <c r="I50" s="338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</row>
    <row r="51" spans="1:243" ht="15.75" customHeight="1">
      <c r="A51" s="7"/>
      <c r="B51" s="344" t="s">
        <v>39</v>
      </c>
      <c r="C51" s="344"/>
      <c r="D51" s="67">
        <v>210</v>
      </c>
      <c r="E51" s="9">
        <v>7.63</v>
      </c>
      <c r="F51" s="9">
        <v>12.52</v>
      </c>
      <c r="G51" s="9">
        <v>33.450000000000003</v>
      </c>
      <c r="H51" s="10">
        <v>278.20999999999998</v>
      </c>
      <c r="I51" s="103">
        <v>182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</row>
    <row r="52" spans="1:243" ht="15.75" customHeight="1">
      <c r="A52" s="33"/>
      <c r="B52" s="329" t="s">
        <v>40</v>
      </c>
      <c r="C52" s="329"/>
      <c r="D52" s="55">
        <v>180</v>
      </c>
      <c r="E52" s="14">
        <v>2.6</v>
      </c>
      <c r="F52" s="14">
        <v>2.67</v>
      </c>
      <c r="G52" s="14">
        <v>29.2</v>
      </c>
      <c r="H52" s="15">
        <v>155.19999999999999</v>
      </c>
      <c r="I52" s="47">
        <v>395</v>
      </c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  <c r="CX52" s="22"/>
      <c r="CY52" s="22"/>
      <c r="CZ52" s="22"/>
      <c r="DA52" s="22"/>
      <c r="DB52" s="22"/>
      <c r="DC52" s="22"/>
      <c r="DD52" s="22"/>
      <c r="DE52" s="22"/>
      <c r="DF52" s="22"/>
      <c r="DG52" s="22"/>
      <c r="DH52" s="22"/>
      <c r="DI52" s="22"/>
      <c r="DJ52" s="22"/>
      <c r="DK52" s="22"/>
      <c r="DL52" s="22"/>
      <c r="DM52" s="22"/>
      <c r="DN52" s="22"/>
      <c r="DO52" s="22"/>
      <c r="DP52" s="22"/>
      <c r="DQ52" s="22"/>
      <c r="DR52" s="22"/>
      <c r="DS52" s="22"/>
      <c r="DT52" s="22"/>
      <c r="DU52" s="22"/>
      <c r="DV52" s="22"/>
      <c r="DW52" s="22"/>
      <c r="DX52" s="22"/>
      <c r="DY52" s="22"/>
      <c r="DZ52" s="22"/>
      <c r="EA52" s="22"/>
      <c r="EB52" s="22"/>
      <c r="EC52" s="22"/>
      <c r="ED52" s="22"/>
      <c r="EE52" s="22"/>
      <c r="EF52" s="22"/>
      <c r="EG52" s="22"/>
      <c r="EH52" s="22"/>
      <c r="EI52" s="22"/>
      <c r="EJ52" s="22"/>
      <c r="EK52" s="22"/>
      <c r="EL52" s="22"/>
      <c r="EM52" s="22"/>
      <c r="EN52" s="22"/>
      <c r="EO52" s="22"/>
      <c r="EP52" s="22"/>
      <c r="EQ52" s="22"/>
      <c r="ER52" s="22"/>
      <c r="ES52" s="22"/>
      <c r="ET52" s="22"/>
      <c r="EU52" s="22"/>
      <c r="EV52" s="22"/>
      <c r="EW52" s="22"/>
      <c r="EX52" s="22"/>
      <c r="EY52" s="22"/>
      <c r="EZ52" s="22"/>
      <c r="FA52" s="22"/>
      <c r="FB52" s="22"/>
      <c r="FC52" s="22"/>
      <c r="FD52" s="22"/>
      <c r="FE52" s="22"/>
      <c r="FF52" s="22"/>
      <c r="FG52" s="22"/>
      <c r="FH52" s="22"/>
      <c r="FI52" s="22"/>
      <c r="FJ52" s="22"/>
      <c r="FK52" s="22"/>
      <c r="FL52" s="22"/>
      <c r="FM52" s="22"/>
      <c r="FN52" s="22"/>
      <c r="FO52" s="22"/>
      <c r="FP52" s="22"/>
      <c r="FQ52" s="22"/>
      <c r="FR52" s="22"/>
      <c r="FS52" s="22"/>
      <c r="FT52" s="22"/>
      <c r="FU52" s="22"/>
      <c r="FV52" s="22"/>
      <c r="FW52" s="22"/>
      <c r="FX52" s="22"/>
      <c r="FY52" s="22"/>
      <c r="FZ52" s="22"/>
      <c r="GA52" s="22"/>
      <c r="GB52" s="22"/>
      <c r="GC52" s="22"/>
      <c r="GD52" s="22"/>
      <c r="GE52" s="22"/>
      <c r="GF52" s="22"/>
      <c r="GG52" s="22"/>
      <c r="GH52" s="22"/>
      <c r="GI52" s="22"/>
      <c r="GJ52" s="22"/>
      <c r="GK52" s="22"/>
      <c r="GL52" s="22"/>
      <c r="GM52" s="22"/>
      <c r="GN52" s="22"/>
      <c r="GO52" s="22"/>
      <c r="GP52" s="22"/>
      <c r="GQ52" s="22"/>
      <c r="GR52" s="22"/>
      <c r="GS52" s="22"/>
      <c r="GT52" s="22"/>
      <c r="GU52" s="22"/>
      <c r="GV52" s="22"/>
      <c r="GW52" s="22"/>
      <c r="GX52" s="22"/>
      <c r="GY52" s="22"/>
      <c r="GZ52" s="22"/>
      <c r="HA52" s="22"/>
      <c r="HB52" s="22"/>
      <c r="HC52" s="22"/>
      <c r="HD52" s="22"/>
      <c r="HE52" s="22"/>
      <c r="HF52" s="22"/>
      <c r="HG52" s="22"/>
      <c r="HH52" s="22"/>
      <c r="HI52" s="22"/>
      <c r="HJ52" s="22"/>
      <c r="HK52" s="22"/>
      <c r="HL52" s="22"/>
      <c r="HM52" s="22"/>
      <c r="HN52" s="22"/>
      <c r="HO52" s="22"/>
      <c r="HP52" s="22"/>
      <c r="HQ52" s="22"/>
      <c r="HR52" s="22"/>
      <c r="HS52" s="22"/>
      <c r="HT52" s="22"/>
      <c r="HU52" s="22"/>
      <c r="HV52" s="22"/>
      <c r="HW52" s="22"/>
      <c r="HX52" s="22"/>
      <c r="HY52" s="22"/>
      <c r="HZ52" s="22"/>
      <c r="IA52" s="23"/>
      <c r="IB52" s="23"/>
      <c r="IC52" s="23"/>
      <c r="ID52" s="23"/>
      <c r="IE52" s="23"/>
      <c r="IF52" s="23"/>
      <c r="IG52" s="23"/>
      <c r="IH52" s="23"/>
      <c r="II52" s="23"/>
    </row>
    <row r="53" spans="1:243" ht="15.75" customHeight="1">
      <c r="A53" s="12"/>
      <c r="B53" s="329" t="s">
        <v>41</v>
      </c>
      <c r="C53" s="329"/>
      <c r="D53" s="104">
        <v>40</v>
      </c>
      <c r="E53" s="105">
        <v>5.08</v>
      </c>
      <c r="F53" s="105">
        <v>4.5999999999999996</v>
      </c>
      <c r="G53" s="105">
        <v>0.28000000000000003</v>
      </c>
      <c r="H53" s="106">
        <v>63</v>
      </c>
      <c r="I53" s="36">
        <v>209</v>
      </c>
      <c r="J53" s="37"/>
      <c r="K53" s="37"/>
      <c r="L53" s="37"/>
      <c r="M53" s="37"/>
      <c r="N53" s="10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37"/>
      <c r="BV53" s="37"/>
      <c r="BW53" s="37"/>
      <c r="BX53" s="37"/>
      <c r="BY53" s="37"/>
      <c r="BZ53" s="37"/>
      <c r="CA53" s="37"/>
      <c r="CB53" s="37"/>
      <c r="CC53" s="37"/>
      <c r="CD53" s="37"/>
      <c r="CE53" s="37"/>
      <c r="CF53" s="37"/>
      <c r="CG53" s="37"/>
      <c r="CH53" s="37"/>
      <c r="CI53" s="37"/>
      <c r="CJ53" s="37"/>
      <c r="CK53" s="37"/>
      <c r="CL53" s="37"/>
      <c r="CM53" s="37"/>
      <c r="CN53" s="37"/>
      <c r="CO53" s="37"/>
      <c r="CP53" s="37"/>
      <c r="CQ53" s="37"/>
      <c r="CR53" s="37"/>
      <c r="CS53" s="37"/>
      <c r="CT53" s="37"/>
      <c r="CU53" s="37"/>
      <c r="CV53" s="37"/>
      <c r="CW53" s="37"/>
      <c r="CX53" s="37"/>
      <c r="CY53" s="37"/>
      <c r="CZ53" s="37"/>
      <c r="DA53" s="37"/>
      <c r="DB53" s="37"/>
      <c r="DC53" s="37"/>
      <c r="DD53" s="37"/>
      <c r="DE53" s="37"/>
      <c r="DF53" s="37"/>
      <c r="DG53" s="37"/>
      <c r="DH53" s="37"/>
      <c r="DI53" s="37"/>
      <c r="DJ53" s="37"/>
      <c r="DK53" s="37"/>
      <c r="DL53" s="37"/>
      <c r="DM53" s="37"/>
      <c r="DN53" s="37"/>
      <c r="DO53" s="37"/>
      <c r="DP53" s="37"/>
      <c r="DQ53" s="37"/>
      <c r="DR53" s="37"/>
      <c r="DS53" s="37"/>
      <c r="DT53" s="37"/>
      <c r="DU53" s="37"/>
      <c r="DV53" s="37"/>
      <c r="DW53" s="37"/>
      <c r="DX53" s="37"/>
      <c r="DY53" s="37"/>
      <c r="DZ53" s="37"/>
      <c r="EA53" s="37"/>
      <c r="EB53" s="37"/>
      <c r="EC53" s="37"/>
      <c r="ED53" s="37"/>
      <c r="EE53" s="37"/>
      <c r="EF53" s="37"/>
      <c r="EG53" s="37"/>
      <c r="EH53" s="37"/>
      <c r="EI53" s="37"/>
      <c r="EJ53" s="37"/>
      <c r="EK53" s="37"/>
      <c r="EL53" s="37"/>
      <c r="EM53" s="37"/>
      <c r="EN53" s="37"/>
      <c r="EO53" s="37"/>
      <c r="EP53" s="37"/>
      <c r="EQ53" s="37"/>
      <c r="ER53" s="37"/>
      <c r="ES53" s="37"/>
      <c r="ET53" s="37"/>
      <c r="EU53" s="37"/>
      <c r="EV53" s="37"/>
      <c r="EW53" s="37"/>
      <c r="EX53" s="37"/>
      <c r="EY53" s="37"/>
      <c r="EZ53" s="37"/>
      <c r="FA53" s="37"/>
      <c r="FB53" s="37"/>
      <c r="FC53" s="37"/>
      <c r="FD53" s="37"/>
      <c r="FE53" s="37"/>
      <c r="FF53" s="37"/>
      <c r="FG53" s="37"/>
      <c r="FH53" s="37"/>
      <c r="FI53" s="37"/>
      <c r="FJ53" s="37"/>
      <c r="FK53" s="37"/>
      <c r="FL53" s="37"/>
      <c r="FM53" s="37"/>
      <c r="FN53" s="37"/>
      <c r="FO53" s="37"/>
      <c r="FP53" s="37"/>
      <c r="FQ53" s="37"/>
      <c r="FR53" s="37"/>
      <c r="FS53" s="37"/>
      <c r="FT53" s="37"/>
      <c r="FU53" s="37"/>
      <c r="FV53" s="37"/>
      <c r="FW53" s="37"/>
      <c r="FX53" s="37"/>
      <c r="FY53" s="37"/>
      <c r="FZ53" s="37"/>
      <c r="GA53" s="37"/>
      <c r="GB53" s="37"/>
      <c r="GC53" s="37"/>
      <c r="GD53" s="37"/>
      <c r="GE53" s="37"/>
      <c r="GF53" s="37"/>
      <c r="GG53" s="37"/>
      <c r="GH53" s="37"/>
      <c r="GI53" s="37"/>
      <c r="GJ53" s="37"/>
      <c r="GK53" s="37"/>
      <c r="GL53" s="37"/>
      <c r="GM53" s="37"/>
      <c r="GN53" s="37"/>
      <c r="GO53" s="37"/>
      <c r="GP53" s="37"/>
      <c r="GQ53" s="37"/>
      <c r="GR53" s="37"/>
      <c r="GS53" s="37"/>
      <c r="GT53" s="37"/>
      <c r="GU53" s="37"/>
      <c r="GV53" s="37"/>
      <c r="GW53" s="37"/>
      <c r="GX53" s="37"/>
      <c r="GY53" s="37"/>
      <c r="GZ53" s="37"/>
      <c r="HA53" s="37"/>
      <c r="HB53" s="37"/>
      <c r="HC53" s="37"/>
      <c r="HD53" s="37"/>
      <c r="HE53" s="37"/>
      <c r="HF53" s="37"/>
      <c r="HG53" s="37"/>
      <c r="HH53" s="37"/>
      <c r="HI53" s="37"/>
      <c r="HJ53" s="37"/>
      <c r="HK53" s="37"/>
      <c r="HL53" s="37"/>
      <c r="HM53" s="37"/>
      <c r="HN53" s="37"/>
      <c r="HO53" s="37"/>
      <c r="HP53" s="37"/>
      <c r="HQ53" s="37"/>
      <c r="HR53" s="37"/>
      <c r="HS53" s="37"/>
      <c r="HT53" s="37"/>
      <c r="HU53" s="37"/>
      <c r="HV53" s="37"/>
      <c r="HW53" s="37"/>
      <c r="HX53" s="37"/>
      <c r="HY53" s="37"/>
      <c r="HZ53" s="37"/>
      <c r="IA53" s="5"/>
      <c r="IB53" s="5"/>
      <c r="IC53" s="5"/>
      <c r="ID53" s="5"/>
      <c r="IE53" s="5"/>
      <c r="IF53" s="5"/>
      <c r="IG53" s="5"/>
      <c r="IH53" s="5"/>
      <c r="II53" s="5"/>
    </row>
    <row r="54" spans="1:243" ht="16.5" customHeight="1">
      <c r="A54" s="12"/>
      <c r="B54" s="337" t="s">
        <v>32</v>
      </c>
      <c r="C54" s="337"/>
      <c r="D54" s="108">
        <v>50</v>
      </c>
      <c r="E54" s="97">
        <v>3.8</v>
      </c>
      <c r="F54" s="109">
        <v>0.4</v>
      </c>
      <c r="G54" s="109">
        <v>24.6</v>
      </c>
      <c r="H54" s="110">
        <v>117.5</v>
      </c>
      <c r="I54" s="111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37"/>
      <c r="BS54" s="37"/>
      <c r="BT54" s="37"/>
      <c r="BU54" s="37"/>
      <c r="BV54" s="37"/>
      <c r="BW54" s="37"/>
      <c r="BX54" s="37"/>
      <c r="BY54" s="37"/>
      <c r="BZ54" s="37"/>
      <c r="CA54" s="37"/>
      <c r="CB54" s="37"/>
      <c r="CC54" s="37"/>
      <c r="CD54" s="37"/>
      <c r="CE54" s="37"/>
      <c r="CF54" s="37"/>
      <c r="CG54" s="37"/>
      <c r="CH54" s="37"/>
      <c r="CI54" s="37"/>
      <c r="CJ54" s="37"/>
      <c r="CK54" s="37"/>
      <c r="CL54" s="37"/>
      <c r="CM54" s="37"/>
      <c r="CN54" s="37"/>
      <c r="CO54" s="37"/>
      <c r="CP54" s="37"/>
      <c r="CQ54" s="37"/>
      <c r="CR54" s="37"/>
      <c r="CS54" s="37"/>
      <c r="CT54" s="37"/>
      <c r="CU54" s="37"/>
      <c r="CV54" s="37"/>
      <c r="CW54" s="37"/>
      <c r="CX54" s="37"/>
      <c r="CY54" s="37"/>
      <c r="CZ54" s="37"/>
      <c r="DA54" s="37"/>
      <c r="DB54" s="37"/>
      <c r="DC54" s="37"/>
      <c r="DD54" s="37"/>
      <c r="DE54" s="37"/>
      <c r="DF54" s="37"/>
      <c r="DG54" s="37"/>
      <c r="DH54" s="37"/>
      <c r="DI54" s="37"/>
      <c r="DJ54" s="37"/>
      <c r="DK54" s="37"/>
      <c r="DL54" s="37"/>
      <c r="DM54" s="37"/>
      <c r="DN54" s="37"/>
      <c r="DO54" s="37"/>
      <c r="DP54" s="37"/>
      <c r="DQ54" s="37"/>
      <c r="DR54" s="37"/>
      <c r="DS54" s="37"/>
      <c r="DT54" s="37"/>
      <c r="DU54" s="37"/>
      <c r="DV54" s="37"/>
      <c r="DW54" s="37"/>
      <c r="DX54" s="37"/>
      <c r="DY54" s="37"/>
      <c r="DZ54" s="37"/>
      <c r="EA54" s="37"/>
      <c r="EB54" s="37"/>
      <c r="EC54" s="37"/>
      <c r="ED54" s="37"/>
      <c r="EE54" s="37"/>
      <c r="EF54" s="37"/>
      <c r="EG54" s="37"/>
      <c r="EH54" s="37"/>
      <c r="EI54" s="37"/>
      <c r="EJ54" s="37"/>
      <c r="EK54" s="37"/>
      <c r="EL54" s="37"/>
      <c r="EM54" s="37"/>
      <c r="EN54" s="37"/>
      <c r="EO54" s="37"/>
      <c r="EP54" s="37"/>
      <c r="EQ54" s="37"/>
      <c r="ER54" s="37"/>
      <c r="ES54" s="37"/>
      <c r="ET54" s="37"/>
      <c r="EU54" s="37"/>
      <c r="EV54" s="37"/>
      <c r="EW54" s="37"/>
      <c r="EX54" s="37"/>
      <c r="EY54" s="37"/>
      <c r="EZ54" s="37"/>
      <c r="FA54" s="37"/>
      <c r="FB54" s="37"/>
      <c r="FC54" s="37"/>
      <c r="FD54" s="37"/>
      <c r="FE54" s="37"/>
      <c r="FF54" s="37"/>
      <c r="FG54" s="37"/>
      <c r="FH54" s="37"/>
      <c r="FI54" s="37"/>
      <c r="FJ54" s="37"/>
      <c r="FK54" s="37"/>
      <c r="FL54" s="37"/>
      <c r="FM54" s="37"/>
      <c r="FN54" s="37"/>
      <c r="FO54" s="37"/>
      <c r="FP54" s="37"/>
      <c r="FQ54" s="37"/>
      <c r="FR54" s="37"/>
      <c r="FS54" s="37"/>
      <c r="FT54" s="37"/>
      <c r="FU54" s="37"/>
      <c r="FV54" s="37"/>
      <c r="FW54" s="37"/>
      <c r="FX54" s="37"/>
      <c r="FY54" s="37"/>
      <c r="FZ54" s="37"/>
      <c r="GA54" s="37"/>
      <c r="GB54" s="37"/>
      <c r="GC54" s="37"/>
      <c r="GD54" s="37"/>
      <c r="GE54" s="37"/>
      <c r="GF54" s="37"/>
      <c r="GG54" s="37"/>
      <c r="GH54" s="37"/>
      <c r="GI54" s="37"/>
      <c r="GJ54" s="37"/>
      <c r="GK54" s="37"/>
      <c r="GL54" s="37"/>
      <c r="GM54" s="37"/>
      <c r="GN54" s="37"/>
      <c r="GO54" s="37"/>
      <c r="GP54" s="37"/>
      <c r="GQ54" s="37"/>
      <c r="GR54" s="37"/>
      <c r="GS54" s="37"/>
      <c r="GT54" s="37"/>
      <c r="GU54" s="37"/>
      <c r="GV54" s="37"/>
      <c r="GW54" s="37"/>
      <c r="GX54" s="37"/>
      <c r="GY54" s="37"/>
      <c r="GZ54" s="37"/>
      <c r="HA54" s="37"/>
      <c r="HB54" s="37"/>
      <c r="HC54" s="37"/>
      <c r="HD54" s="37"/>
      <c r="HE54" s="37"/>
      <c r="HF54" s="37"/>
      <c r="HG54" s="37"/>
      <c r="HH54" s="37"/>
      <c r="HI54" s="37"/>
      <c r="HJ54" s="37"/>
      <c r="HK54" s="37"/>
      <c r="HL54" s="37"/>
      <c r="HM54" s="37"/>
      <c r="HN54" s="37"/>
      <c r="HO54" s="37"/>
      <c r="HP54" s="37"/>
      <c r="HQ54" s="37"/>
      <c r="HR54" s="37"/>
      <c r="HS54" s="37"/>
      <c r="HT54" s="37"/>
      <c r="HU54" s="37"/>
      <c r="HV54" s="37"/>
      <c r="HW54" s="37"/>
      <c r="HX54" s="37"/>
      <c r="HY54" s="37"/>
      <c r="HZ54" s="37"/>
      <c r="IA54" s="5"/>
      <c r="IB54" s="5"/>
      <c r="IC54" s="5"/>
      <c r="ID54" s="5"/>
      <c r="IE54" s="5"/>
      <c r="IF54" s="5"/>
      <c r="IG54" s="5"/>
      <c r="IH54" s="5"/>
      <c r="II54" s="5"/>
    </row>
    <row r="55" spans="1:243" ht="15.6">
      <c r="A55" s="331" t="s">
        <v>15</v>
      </c>
      <c r="B55" s="331"/>
      <c r="C55" s="331"/>
      <c r="D55" s="331"/>
      <c r="E55" s="81">
        <v>19.11</v>
      </c>
      <c r="F55" s="81">
        <v>20.190000000000001</v>
      </c>
      <c r="G55" s="81">
        <v>87.53</v>
      </c>
      <c r="H55" s="82">
        <v>613.91</v>
      </c>
      <c r="I55" s="83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37"/>
      <c r="BS55" s="37"/>
      <c r="BT55" s="37"/>
      <c r="BU55" s="37"/>
      <c r="BV55" s="37"/>
      <c r="BW55" s="37"/>
      <c r="BX55" s="37"/>
      <c r="BY55" s="37"/>
      <c r="BZ55" s="37"/>
      <c r="CA55" s="37"/>
      <c r="CB55" s="37"/>
      <c r="CC55" s="37"/>
      <c r="CD55" s="37"/>
      <c r="CE55" s="37"/>
      <c r="CF55" s="37"/>
      <c r="CG55" s="37"/>
      <c r="CH55" s="37"/>
      <c r="CI55" s="37"/>
      <c r="CJ55" s="37"/>
      <c r="CK55" s="37"/>
      <c r="CL55" s="37"/>
      <c r="CM55" s="37"/>
      <c r="CN55" s="37"/>
      <c r="CO55" s="37"/>
      <c r="CP55" s="37"/>
      <c r="CQ55" s="37"/>
      <c r="CR55" s="37"/>
      <c r="CS55" s="37"/>
      <c r="CT55" s="37"/>
      <c r="CU55" s="37"/>
      <c r="CV55" s="37"/>
      <c r="CW55" s="37"/>
      <c r="CX55" s="37"/>
      <c r="CY55" s="37"/>
      <c r="CZ55" s="37"/>
      <c r="DA55" s="37"/>
      <c r="DB55" s="37"/>
      <c r="DC55" s="37"/>
      <c r="DD55" s="37"/>
      <c r="DE55" s="37"/>
      <c r="DF55" s="37"/>
      <c r="DG55" s="37"/>
      <c r="DH55" s="37"/>
      <c r="DI55" s="37"/>
      <c r="DJ55" s="37"/>
      <c r="DK55" s="37"/>
      <c r="DL55" s="37"/>
      <c r="DM55" s="37"/>
      <c r="DN55" s="37"/>
      <c r="DO55" s="37"/>
      <c r="DP55" s="37"/>
      <c r="DQ55" s="37"/>
      <c r="DR55" s="37"/>
      <c r="DS55" s="37"/>
      <c r="DT55" s="37"/>
      <c r="DU55" s="37"/>
      <c r="DV55" s="37"/>
      <c r="DW55" s="37"/>
      <c r="DX55" s="37"/>
      <c r="DY55" s="37"/>
      <c r="DZ55" s="37"/>
      <c r="EA55" s="37"/>
      <c r="EB55" s="37"/>
      <c r="EC55" s="37"/>
      <c r="ED55" s="37"/>
      <c r="EE55" s="37"/>
      <c r="EF55" s="37"/>
      <c r="EG55" s="37"/>
      <c r="EH55" s="37"/>
      <c r="EI55" s="37"/>
      <c r="EJ55" s="37"/>
      <c r="EK55" s="37"/>
      <c r="EL55" s="37"/>
      <c r="EM55" s="37"/>
      <c r="EN55" s="37"/>
      <c r="EO55" s="37"/>
      <c r="EP55" s="37"/>
      <c r="EQ55" s="37"/>
      <c r="ER55" s="37"/>
      <c r="ES55" s="37"/>
      <c r="ET55" s="37"/>
      <c r="EU55" s="37"/>
      <c r="EV55" s="37"/>
      <c r="EW55" s="37"/>
      <c r="EX55" s="37"/>
      <c r="EY55" s="37"/>
      <c r="EZ55" s="37"/>
      <c r="FA55" s="37"/>
      <c r="FB55" s="37"/>
      <c r="FC55" s="37"/>
      <c r="FD55" s="37"/>
      <c r="FE55" s="37"/>
      <c r="FF55" s="37"/>
      <c r="FG55" s="37"/>
      <c r="FH55" s="37"/>
      <c r="FI55" s="37"/>
      <c r="FJ55" s="37"/>
      <c r="FK55" s="37"/>
      <c r="FL55" s="37"/>
      <c r="FM55" s="37"/>
      <c r="FN55" s="37"/>
      <c r="FO55" s="37"/>
      <c r="FP55" s="37"/>
      <c r="FQ55" s="37"/>
      <c r="FR55" s="37"/>
      <c r="FS55" s="37"/>
      <c r="FT55" s="37"/>
      <c r="FU55" s="37"/>
      <c r="FV55" s="37"/>
      <c r="FW55" s="37"/>
      <c r="FX55" s="37"/>
      <c r="FY55" s="37"/>
      <c r="FZ55" s="37"/>
      <c r="GA55" s="37"/>
      <c r="GB55" s="37"/>
      <c r="GC55" s="37"/>
      <c r="GD55" s="37"/>
      <c r="GE55" s="37"/>
      <c r="GF55" s="37"/>
      <c r="GG55" s="37"/>
      <c r="GH55" s="37"/>
      <c r="GI55" s="37"/>
      <c r="GJ55" s="37"/>
      <c r="GK55" s="37"/>
      <c r="GL55" s="37"/>
      <c r="GM55" s="37"/>
      <c r="GN55" s="37"/>
      <c r="GO55" s="37"/>
      <c r="GP55" s="37"/>
      <c r="GQ55" s="37"/>
      <c r="GR55" s="37"/>
      <c r="GS55" s="37"/>
      <c r="GT55" s="37"/>
      <c r="GU55" s="37"/>
      <c r="GV55" s="37"/>
      <c r="GW55" s="37"/>
      <c r="GX55" s="37"/>
      <c r="GY55" s="37"/>
      <c r="GZ55" s="37"/>
      <c r="HA55" s="37"/>
      <c r="HB55" s="37"/>
      <c r="HC55" s="37"/>
      <c r="HD55" s="37"/>
      <c r="HE55" s="37"/>
      <c r="HF55" s="37"/>
      <c r="HG55" s="37"/>
      <c r="HH55" s="37"/>
      <c r="HI55" s="37"/>
      <c r="HJ55" s="37"/>
      <c r="HK55" s="37"/>
      <c r="HL55" s="37"/>
      <c r="HM55" s="37"/>
      <c r="HN55" s="37"/>
      <c r="HO55" s="37"/>
      <c r="HP55" s="37"/>
      <c r="HQ55" s="37"/>
      <c r="HR55" s="37"/>
      <c r="HS55" s="37"/>
      <c r="HT55" s="37"/>
      <c r="HU55" s="37"/>
      <c r="HV55" s="37"/>
      <c r="HW55" s="37"/>
      <c r="HX55" s="37"/>
      <c r="HY55" s="37"/>
      <c r="HZ55" s="37"/>
      <c r="IA55" s="5"/>
      <c r="IB55" s="5"/>
      <c r="IC55" s="5"/>
      <c r="ID55" s="5"/>
      <c r="IE55" s="5"/>
      <c r="IF55" s="5"/>
      <c r="IG55" s="5"/>
      <c r="IH55" s="5"/>
      <c r="II55" s="5"/>
    </row>
    <row r="56" spans="1:243" ht="16.5" customHeight="1">
      <c r="A56" s="338" t="s">
        <v>16</v>
      </c>
      <c r="B56" s="338"/>
      <c r="C56" s="338"/>
      <c r="D56" s="338"/>
      <c r="E56" s="338"/>
      <c r="F56" s="338"/>
      <c r="G56" s="338"/>
      <c r="H56" s="338"/>
      <c r="I56" s="338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7"/>
      <c r="BR56" s="37"/>
      <c r="BS56" s="37"/>
      <c r="BT56" s="37"/>
      <c r="BU56" s="37"/>
      <c r="BV56" s="37"/>
      <c r="BW56" s="37"/>
      <c r="BX56" s="37"/>
      <c r="BY56" s="37"/>
      <c r="BZ56" s="37"/>
      <c r="CA56" s="37"/>
      <c r="CB56" s="37"/>
      <c r="CC56" s="37"/>
      <c r="CD56" s="37"/>
      <c r="CE56" s="37"/>
      <c r="CF56" s="37"/>
      <c r="CG56" s="37"/>
      <c r="CH56" s="37"/>
      <c r="CI56" s="37"/>
      <c r="CJ56" s="37"/>
      <c r="CK56" s="37"/>
      <c r="CL56" s="37"/>
      <c r="CM56" s="37"/>
      <c r="CN56" s="37"/>
      <c r="CO56" s="37"/>
      <c r="CP56" s="37"/>
      <c r="CQ56" s="37"/>
      <c r="CR56" s="37"/>
      <c r="CS56" s="37"/>
      <c r="CT56" s="37"/>
      <c r="CU56" s="37"/>
      <c r="CV56" s="37"/>
      <c r="CW56" s="37"/>
      <c r="CX56" s="37"/>
      <c r="CY56" s="37"/>
      <c r="CZ56" s="37"/>
      <c r="DA56" s="37"/>
      <c r="DB56" s="37"/>
      <c r="DC56" s="37"/>
      <c r="DD56" s="37"/>
      <c r="DE56" s="37"/>
      <c r="DF56" s="37"/>
      <c r="DG56" s="37"/>
      <c r="DH56" s="37"/>
      <c r="DI56" s="37"/>
      <c r="DJ56" s="37"/>
      <c r="DK56" s="37"/>
      <c r="DL56" s="37"/>
      <c r="DM56" s="37"/>
      <c r="DN56" s="37"/>
      <c r="DO56" s="37"/>
      <c r="DP56" s="37"/>
      <c r="DQ56" s="37"/>
      <c r="DR56" s="37"/>
      <c r="DS56" s="37"/>
      <c r="DT56" s="37"/>
      <c r="DU56" s="37"/>
      <c r="DV56" s="37"/>
      <c r="DW56" s="37"/>
      <c r="DX56" s="37"/>
      <c r="DY56" s="37"/>
      <c r="DZ56" s="37"/>
      <c r="EA56" s="37"/>
      <c r="EB56" s="37"/>
      <c r="EC56" s="37"/>
      <c r="ED56" s="37"/>
      <c r="EE56" s="37"/>
      <c r="EF56" s="37"/>
      <c r="EG56" s="37"/>
      <c r="EH56" s="37"/>
      <c r="EI56" s="37"/>
      <c r="EJ56" s="37"/>
      <c r="EK56" s="37"/>
      <c r="EL56" s="37"/>
      <c r="EM56" s="37"/>
      <c r="EN56" s="37"/>
      <c r="EO56" s="37"/>
      <c r="EP56" s="37"/>
      <c r="EQ56" s="37"/>
      <c r="ER56" s="37"/>
      <c r="ES56" s="37"/>
      <c r="ET56" s="37"/>
      <c r="EU56" s="37"/>
      <c r="EV56" s="37"/>
      <c r="EW56" s="37"/>
      <c r="EX56" s="37"/>
      <c r="EY56" s="37"/>
      <c r="EZ56" s="37"/>
      <c r="FA56" s="37"/>
      <c r="FB56" s="37"/>
      <c r="FC56" s="37"/>
      <c r="FD56" s="37"/>
      <c r="FE56" s="37"/>
      <c r="FF56" s="37"/>
      <c r="FG56" s="37"/>
      <c r="FH56" s="37"/>
      <c r="FI56" s="37"/>
      <c r="FJ56" s="37"/>
      <c r="FK56" s="37"/>
      <c r="FL56" s="37"/>
      <c r="FM56" s="37"/>
      <c r="FN56" s="37"/>
      <c r="FO56" s="37"/>
      <c r="FP56" s="37"/>
      <c r="FQ56" s="37"/>
      <c r="FR56" s="37"/>
      <c r="FS56" s="37"/>
      <c r="FT56" s="37"/>
      <c r="FU56" s="37"/>
      <c r="FV56" s="37"/>
      <c r="FW56" s="37"/>
      <c r="FX56" s="37"/>
      <c r="FY56" s="37"/>
      <c r="FZ56" s="37"/>
      <c r="GA56" s="37"/>
      <c r="GB56" s="37"/>
      <c r="GC56" s="37"/>
      <c r="GD56" s="37"/>
      <c r="GE56" s="37"/>
      <c r="GF56" s="37"/>
      <c r="GG56" s="37"/>
      <c r="GH56" s="37"/>
      <c r="GI56" s="37"/>
      <c r="GJ56" s="37"/>
      <c r="GK56" s="37"/>
      <c r="GL56" s="37"/>
      <c r="GM56" s="37"/>
      <c r="GN56" s="37"/>
      <c r="GO56" s="37"/>
      <c r="GP56" s="37"/>
      <c r="GQ56" s="37"/>
      <c r="GR56" s="37"/>
      <c r="GS56" s="37"/>
      <c r="GT56" s="37"/>
      <c r="GU56" s="37"/>
      <c r="GV56" s="37"/>
      <c r="GW56" s="37"/>
      <c r="GX56" s="37"/>
      <c r="GY56" s="37"/>
      <c r="GZ56" s="37"/>
      <c r="HA56" s="37"/>
      <c r="HB56" s="37"/>
      <c r="HC56" s="37"/>
      <c r="HD56" s="37"/>
      <c r="HE56" s="37"/>
      <c r="HF56" s="37"/>
      <c r="HG56" s="37"/>
      <c r="HH56" s="37"/>
      <c r="HI56" s="37"/>
      <c r="HJ56" s="37"/>
      <c r="HK56" s="37"/>
      <c r="HL56" s="37"/>
      <c r="HM56" s="37"/>
      <c r="HN56" s="37"/>
      <c r="HO56" s="37"/>
      <c r="HP56" s="37"/>
      <c r="HQ56" s="37"/>
      <c r="HR56" s="37"/>
      <c r="HS56" s="37"/>
      <c r="HT56" s="37"/>
      <c r="HU56" s="37"/>
      <c r="HV56" s="37"/>
      <c r="HW56" s="37"/>
      <c r="HX56" s="37"/>
      <c r="HY56" s="37"/>
      <c r="HZ56" s="37"/>
      <c r="IA56" s="5"/>
      <c r="IB56" s="5"/>
      <c r="IC56" s="5"/>
      <c r="ID56" s="5"/>
      <c r="IE56" s="5"/>
      <c r="IF56" s="5"/>
      <c r="IG56" s="5"/>
      <c r="IH56" s="5"/>
      <c r="II56" s="5"/>
    </row>
    <row r="57" spans="1:243" ht="15.75" customHeight="1">
      <c r="A57" s="112"/>
      <c r="B57" s="344" t="s">
        <v>42</v>
      </c>
      <c r="C57" s="344"/>
      <c r="D57" s="67">
        <v>250</v>
      </c>
      <c r="E57" s="9">
        <v>1.98</v>
      </c>
      <c r="F57" s="9">
        <v>2.75</v>
      </c>
      <c r="G57" s="9">
        <v>12.12</v>
      </c>
      <c r="H57" s="113">
        <v>89.89</v>
      </c>
      <c r="I57" s="103">
        <v>97</v>
      </c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  <c r="CP57" s="22"/>
      <c r="CQ57" s="22"/>
      <c r="CR57" s="22"/>
      <c r="CS57" s="22"/>
      <c r="CT57" s="22"/>
      <c r="CU57" s="22"/>
      <c r="CV57" s="22"/>
      <c r="CW57" s="22"/>
      <c r="CX57" s="22"/>
      <c r="CY57" s="22"/>
      <c r="CZ57" s="22"/>
      <c r="DA57" s="22"/>
      <c r="DB57" s="22"/>
      <c r="DC57" s="22"/>
      <c r="DD57" s="22"/>
      <c r="DE57" s="22"/>
      <c r="DF57" s="22"/>
      <c r="DG57" s="22"/>
      <c r="DH57" s="22"/>
      <c r="DI57" s="22"/>
      <c r="DJ57" s="22"/>
      <c r="DK57" s="22"/>
      <c r="DL57" s="22"/>
      <c r="DM57" s="22"/>
      <c r="DN57" s="22"/>
      <c r="DO57" s="22"/>
      <c r="DP57" s="22"/>
      <c r="DQ57" s="22"/>
      <c r="DR57" s="22"/>
      <c r="DS57" s="22"/>
      <c r="DT57" s="22"/>
      <c r="DU57" s="22"/>
      <c r="DV57" s="22"/>
      <c r="DW57" s="22"/>
      <c r="DX57" s="22"/>
      <c r="DY57" s="22"/>
      <c r="DZ57" s="22"/>
      <c r="EA57" s="22"/>
      <c r="EB57" s="22"/>
      <c r="EC57" s="22"/>
      <c r="ED57" s="22"/>
      <c r="EE57" s="22"/>
      <c r="EF57" s="22"/>
      <c r="EG57" s="22"/>
      <c r="EH57" s="22"/>
      <c r="EI57" s="22"/>
      <c r="EJ57" s="22"/>
      <c r="EK57" s="22"/>
      <c r="EL57" s="22"/>
      <c r="EM57" s="22"/>
      <c r="EN57" s="22"/>
      <c r="EO57" s="22"/>
      <c r="EP57" s="22"/>
      <c r="EQ57" s="22"/>
      <c r="ER57" s="22"/>
      <c r="ES57" s="22"/>
      <c r="ET57" s="22"/>
      <c r="EU57" s="22"/>
      <c r="EV57" s="22"/>
      <c r="EW57" s="22"/>
      <c r="EX57" s="22"/>
      <c r="EY57" s="22"/>
      <c r="EZ57" s="22"/>
      <c r="FA57" s="22"/>
      <c r="FB57" s="22"/>
      <c r="FC57" s="22"/>
      <c r="FD57" s="22"/>
      <c r="FE57" s="22"/>
      <c r="FF57" s="22"/>
      <c r="FG57" s="22"/>
      <c r="FH57" s="22"/>
      <c r="FI57" s="22"/>
      <c r="FJ57" s="22"/>
      <c r="FK57" s="22"/>
      <c r="FL57" s="22"/>
      <c r="FM57" s="22"/>
      <c r="FN57" s="22"/>
      <c r="FO57" s="22"/>
      <c r="FP57" s="22"/>
      <c r="FQ57" s="22"/>
      <c r="FR57" s="22"/>
      <c r="FS57" s="22"/>
      <c r="FT57" s="22"/>
      <c r="FU57" s="22"/>
      <c r="FV57" s="22"/>
      <c r="FW57" s="22"/>
      <c r="FX57" s="22"/>
      <c r="FY57" s="22"/>
      <c r="FZ57" s="22"/>
      <c r="GA57" s="22"/>
      <c r="GB57" s="22"/>
      <c r="GC57" s="22"/>
      <c r="GD57" s="22"/>
      <c r="GE57" s="22"/>
      <c r="GF57" s="22"/>
      <c r="GG57" s="22"/>
      <c r="GH57" s="22"/>
      <c r="GI57" s="22"/>
      <c r="GJ57" s="22"/>
      <c r="GK57" s="22"/>
      <c r="GL57" s="22"/>
      <c r="GM57" s="22"/>
      <c r="GN57" s="22"/>
      <c r="GO57" s="22"/>
      <c r="GP57" s="22"/>
      <c r="GQ57" s="22"/>
      <c r="GR57" s="22"/>
      <c r="GS57" s="22"/>
      <c r="GT57" s="22"/>
      <c r="GU57" s="22"/>
      <c r="GV57" s="22"/>
      <c r="GW57" s="22"/>
      <c r="GX57" s="22"/>
      <c r="GY57" s="22"/>
      <c r="GZ57" s="22"/>
      <c r="HA57" s="22"/>
      <c r="HB57" s="22"/>
      <c r="HC57" s="22"/>
      <c r="HD57" s="22"/>
      <c r="HE57" s="22"/>
      <c r="HF57" s="22"/>
      <c r="HG57" s="22"/>
      <c r="HH57" s="22"/>
      <c r="HI57" s="22"/>
      <c r="HJ57" s="22"/>
      <c r="HK57" s="22"/>
      <c r="HL57" s="22"/>
      <c r="HM57" s="22"/>
      <c r="HN57" s="22"/>
      <c r="HO57" s="22"/>
      <c r="HP57" s="22"/>
      <c r="HQ57" s="22"/>
      <c r="HR57" s="22"/>
      <c r="HS57" s="22"/>
      <c r="HT57" s="22"/>
      <c r="HU57" s="22"/>
      <c r="HV57" s="22"/>
      <c r="HW57" s="22"/>
      <c r="HX57" s="22"/>
      <c r="HY57" s="22"/>
      <c r="HZ57" s="22"/>
      <c r="IA57" s="23"/>
      <c r="IB57" s="23"/>
      <c r="IC57" s="23"/>
      <c r="ID57" s="23"/>
      <c r="IE57" s="23"/>
      <c r="IF57" s="23"/>
      <c r="IG57" s="23"/>
      <c r="IH57" s="23"/>
      <c r="II57" s="23"/>
    </row>
    <row r="58" spans="1:243" ht="15.75" customHeight="1">
      <c r="A58" s="114"/>
      <c r="B58" s="328" t="s">
        <v>43</v>
      </c>
      <c r="C58" s="328"/>
      <c r="D58" s="39">
        <v>180</v>
      </c>
      <c r="E58" s="50">
        <v>3.67</v>
      </c>
      <c r="F58" s="50">
        <v>6.62</v>
      </c>
      <c r="G58" s="50">
        <v>14.19</v>
      </c>
      <c r="H58" s="51">
        <v>138.6</v>
      </c>
      <c r="I58" s="115">
        <v>139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  <c r="BV58" s="37"/>
      <c r="BW58" s="37"/>
      <c r="BX58" s="37"/>
      <c r="BY58" s="37"/>
      <c r="BZ58" s="37"/>
      <c r="CA58" s="37"/>
      <c r="CB58" s="37"/>
      <c r="CC58" s="37"/>
      <c r="CD58" s="37"/>
      <c r="CE58" s="37"/>
      <c r="CF58" s="37"/>
      <c r="CG58" s="37"/>
      <c r="CH58" s="37"/>
      <c r="CI58" s="37"/>
      <c r="CJ58" s="37"/>
      <c r="CK58" s="37"/>
      <c r="CL58" s="37"/>
      <c r="CM58" s="37"/>
      <c r="CN58" s="37"/>
      <c r="CO58" s="37"/>
      <c r="CP58" s="37"/>
      <c r="CQ58" s="37"/>
      <c r="CR58" s="37"/>
      <c r="CS58" s="37"/>
      <c r="CT58" s="37"/>
      <c r="CU58" s="37"/>
      <c r="CV58" s="37"/>
      <c r="CW58" s="37"/>
      <c r="CX58" s="37"/>
      <c r="CY58" s="37"/>
      <c r="CZ58" s="37"/>
      <c r="DA58" s="37"/>
      <c r="DB58" s="37"/>
      <c r="DC58" s="37"/>
      <c r="DD58" s="37"/>
      <c r="DE58" s="37"/>
      <c r="DF58" s="37"/>
      <c r="DG58" s="37"/>
      <c r="DH58" s="37"/>
      <c r="DI58" s="37"/>
      <c r="DJ58" s="37"/>
      <c r="DK58" s="37"/>
      <c r="DL58" s="37"/>
      <c r="DM58" s="37"/>
      <c r="DN58" s="37"/>
      <c r="DO58" s="37"/>
      <c r="DP58" s="37"/>
      <c r="DQ58" s="37"/>
      <c r="DR58" s="37"/>
      <c r="DS58" s="37"/>
      <c r="DT58" s="37"/>
      <c r="DU58" s="37"/>
      <c r="DV58" s="37"/>
      <c r="DW58" s="37"/>
      <c r="DX58" s="37"/>
      <c r="DY58" s="37"/>
      <c r="DZ58" s="37"/>
      <c r="EA58" s="37"/>
      <c r="EB58" s="37"/>
      <c r="EC58" s="37"/>
      <c r="ED58" s="37"/>
      <c r="EE58" s="37"/>
      <c r="EF58" s="37"/>
      <c r="EG58" s="37"/>
      <c r="EH58" s="37"/>
      <c r="EI58" s="37"/>
      <c r="EJ58" s="37"/>
      <c r="EK58" s="37"/>
      <c r="EL58" s="37"/>
      <c r="EM58" s="37"/>
      <c r="EN58" s="37"/>
      <c r="EO58" s="37"/>
      <c r="EP58" s="37"/>
      <c r="EQ58" s="37"/>
      <c r="ER58" s="37"/>
      <c r="ES58" s="37"/>
      <c r="ET58" s="37"/>
      <c r="EU58" s="37"/>
      <c r="EV58" s="37"/>
      <c r="EW58" s="37"/>
      <c r="EX58" s="37"/>
      <c r="EY58" s="37"/>
      <c r="EZ58" s="37"/>
      <c r="FA58" s="37"/>
      <c r="FB58" s="37"/>
      <c r="FC58" s="37"/>
      <c r="FD58" s="37"/>
      <c r="FE58" s="37"/>
      <c r="FF58" s="37"/>
      <c r="FG58" s="37"/>
      <c r="FH58" s="37"/>
      <c r="FI58" s="37"/>
      <c r="FJ58" s="37"/>
      <c r="FK58" s="37"/>
      <c r="FL58" s="37"/>
      <c r="FM58" s="37"/>
      <c r="FN58" s="37"/>
      <c r="FO58" s="37"/>
      <c r="FP58" s="37"/>
      <c r="FQ58" s="37"/>
      <c r="FR58" s="37"/>
      <c r="FS58" s="37"/>
      <c r="FT58" s="37"/>
      <c r="FU58" s="37"/>
      <c r="FV58" s="37"/>
      <c r="FW58" s="37"/>
      <c r="FX58" s="37"/>
      <c r="FY58" s="37"/>
      <c r="FZ58" s="37"/>
      <c r="GA58" s="37"/>
      <c r="GB58" s="37"/>
      <c r="GC58" s="37"/>
      <c r="GD58" s="37"/>
      <c r="GE58" s="37"/>
      <c r="GF58" s="37"/>
      <c r="GG58" s="37"/>
      <c r="GH58" s="37"/>
      <c r="GI58" s="37"/>
      <c r="GJ58" s="37"/>
      <c r="GK58" s="37"/>
      <c r="GL58" s="37"/>
      <c r="GM58" s="37"/>
      <c r="GN58" s="37"/>
      <c r="GO58" s="37"/>
      <c r="GP58" s="37"/>
      <c r="GQ58" s="37"/>
      <c r="GR58" s="37"/>
      <c r="GS58" s="37"/>
      <c r="GT58" s="37"/>
      <c r="GU58" s="37"/>
      <c r="GV58" s="37"/>
      <c r="GW58" s="37"/>
      <c r="GX58" s="37"/>
      <c r="GY58" s="37"/>
      <c r="GZ58" s="37"/>
      <c r="HA58" s="37"/>
      <c r="HB58" s="37"/>
      <c r="HC58" s="37"/>
      <c r="HD58" s="37"/>
      <c r="HE58" s="37"/>
      <c r="HF58" s="37"/>
      <c r="HG58" s="37"/>
      <c r="HH58" s="37"/>
      <c r="HI58" s="37"/>
      <c r="HJ58" s="37"/>
      <c r="HK58" s="37"/>
      <c r="HL58" s="37"/>
      <c r="HM58" s="37"/>
      <c r="HN58" s="37"/>
      <c r="HO58" s="37"/>
      <c r="HP58" s="37"/>
      <c r="HQ58" s="37"/>
      <c r="HR58" s="37"/>
      <c r="HS58" s="37"/>
      <c r="HT58" s="37"/>
      <c r="HU58" s="37"/>
      <c r="HV58" s="37"/>
      <c r="HW58" s="37"/>
      <c r="HX58" s="37"/>
      <c r="HY58" s="37"/>
      <c r="HZ58" s="37"/>
      <c r="IA58" s="5"/>
      <c r="IB58" s="5"/>
      <c r="IC58" s="5"/>
      <c r="ID58" s="5"/>
      <c r="IE58" s="5"/>
      <c r="IF58" s="5"/>
      <c r="IG58" s="5"/>
      <c r="IH58" s="5"/>
      <c r="II58" s="5"/>
    </row>
    <row r="59" spans="1:243" ht="15.75" customHeight="1">
      <c r="A59" s="38"/>
      <c r="B59" s="329" t="s">
        <v>44</v>
      </c>
      <c r="C59" s="329"/>
      <c r="D59" s="48">
        <v>105</v>
      </c>
      <c r="E59" s="50">
        <v>22.39</v>
      </c>
      <c r="F59" s="50">
        <v>24.65</v>
      </c>
      <c r="G59" s="50">
        <v>0.48</v>
      </c>
      <c r="H59" s="51">
        <v>313.08999999999997</v>
      </c>
      <c r="I59" s="116">
        <v>288</v>
      </c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  <c r="CO59" s="22"/>
      <c r="CP59" s="22"/>
      <c r="CQ59" s="22"/>
      <c r="CR59" s="22"/>
      <c r="CS59" s="22"/>
      <c r="CT59" s="22"/>
      <c r="CU59" s="22"/>
      <c r="CV59" s="22"/>
      <c r="CW59" s="22"/>
      <c r="CX59" s="22"/>
      <c r="CY59" s="22"/>
      <c r="CZ59" s="22"/>
      <c r="DA59" s="22"/>
      <c r="DB59" s="22"/>
      <c r="DC59" s="22"/>
      <c r="DD59" s="22"/>
      <c r="DE59" s="22"/>
      <c r="DF59" s="22"/>
      <c r="DG59" s="22"/>
      <c r="DH59" s="22"/>
      <c r="DI59" s="22"/>
      <c r="DJ59" s="22"/>
      <c r="DK59" s="22"/>
      <c r="DL59" s="22"/>
      <c r="DM59" s="22"/>
      <c r="DN59" s="22"/>
      <c r="DO59" s="22"/>
      <c r="DP59" s="22"/>
      <c r="DQ59" s="22"/>
      <c r="DR59" s="22"/>
      <c r="DS59" s="22"/>
      <c r="DT59" s="22"/>
      <c r="DU59" s="22"/>
      <c r="DV59" s="22"/>
      <c r="DW59" s="22"/>
      <c r="DX59" s="22"/>
      <c r="DY59" s="22"/>
      <c r="DZ59" s="22"/>
      <c r="EA59" s="22"/>
      <c r="EB59" s="22"/>
      <c r="EC59" s="22"/>
      <c r="ED59" s="22"/>
      <c r="EE59" s="22"/>
      <c r="EF59" s="22"/>
      <c r="EG59" s="22"/>
      <c r="EH59" s="22"/>
      <c r="EI59" s="22"/>
      <c r="EJ59" s="22"/>
      <c r="EK59" s="22"/>
      <c r="EL59" s="22"/>
      <c r="EM59" s="22"/>
      <c r="EN59" s="22"/>
      <c r="EO59" s="22"/>
      <c r="EP59" s="22"/>
      <c r="EQ59" s="22"/>
      <c r="ER59" s="22"/>
      <c r="ES59" s="22"/>
      <c r="ET59" s="22"/>
      <c r="EU59" s="22"/>
      <c r="EV59" s="22"/>
      <c r="EW59" s="22"/>
      <c r="EX59" s="22"/>
      <c r="EY59" s="22"/>
      <c r="EZ59" s="22"/>
      <c r="FA59" s="22"/>
      <c r="FB59" s="22"/>
      <c r="FC59" s="22"/>
      <c r="FD59" s="22"/>
      <c r="FE59" s="22"/>
      <c r="FF59" s="22"/>
      <c r="FG59" s="22"/>
      <c r="FH59" s="22"/>
      <c r="FI59" s="22"/>
      <c r="FJ59" s="22"/>
      <c r="FK59" s="22"/>
      <c r="FL59" s="22"/>
      <c r="FM59" s="22"/>
      <c r="FN59" s="22"/>
      <c r="FO59" s="22"/>
      <c r="FP59" s="22"/>
      <c r="FQ59" s="22"/>
      <c r="FR59" s="22"/>
      <c r="FS59" s="22"/>
      <c r="FT59" s="22"/>
      <c r="FU59" s="22"/>
      <c r="FV59" s="22"/>
      <c r="FW59" s="22"/>
      <c r="FX59" s="22"/>
      <c r="FY59" s="22"/>
      <c r="FZ59" s="22"/>
      <c r="GA59" s="22"/>
      <c r="GB59" s="22"/>
      <c r="GC59" s="22"/>
      <c r="GD59" s="22"/>
      <c r="GE59" s="22"/>
      <c r="GF59" s="22"/>
      <c r="GG59" s="22"/>
      <c r="GH59" s="22"/>
      <c r="GI59" s="22"/>
      <c r="GJ59" s="22"/>
      <c r="GK59" s="22"/>
      <c r="GL59" s="22"/>
      <c r="GM59" s="22"/>
      <c r="GN59" s="22"/>
      <c r="GO59" s="22"/>
      <c r="GP59" s="22"/>
      <c r="GQ59" s="22"/>
      <c r="GR59" s="22"/>
      <c r="GS59" s="22"/>
      <c r="GT59" s="22"/>
      <c r="GU59" s="22"/>
      <c r="GV59" s="22"/>
      <c r="GW59" s="22"/>
      <c r="GX59" s="22"/>
      <c r="GY59" s="22"/>
      <c r="GZ59" s="22"/>
      <c r="HA59" s="22"/>
      <c r="HB59" s="22"/>
      <c r="HC59" s="22"/>
      <c r="HD59" s="22"/>
      <c r="HE59" s="22"/>
      <c r="HF59" s="22"/>
      <c r="HG59" s="22"/>
      <c r="HH59" s="22"/>
      <c r="HI59" s="22"/>
      <c r="HJ59" s="22"/>
      <c r="HK59" s="22"/>
      <c r="HL59" s="22"/>
      <c r="HM59" s="22"/>
      <c r="HN59" s="22"/>
      <c r="HO59" s="22"/>
      <c r="HP59" s="22"/>
      <c r="HQ59" s="22"/>
      <c r="HR59" s="22"/>
      <c r="HS59" s="22"/>
      <c r="HT59" s="22"/>
      <c r="HU59" s="22"/>
      <c r="HV59" s="22"/>
      <c r="HW59" s="22"/>
      <c r="HX59" s="22"/>
      <c r="HY59" s="22"/>
      <c r="HZ59" s="22"/>
      <c r="IA59" s="23"/>
      <c r="IB59" s="23"/>
      <c r="IC59" s="23"/>
      <c r="ID59" s="23"/>
      <c r="IE59" s="23"/>
      <c r="IF59" s="23"/>
      <c r="IG59" s="23"/>
      <c r="IH59" s="23"/>
      <c r="II59" s="23"/>
    </row>
    <row r="60" spans="1:243" ht="15.75" customHeight="1">
      <c r="A60" s="114"/>
      <c r="B60" s="328" t="s">
        <v>13</v>
      </c>
      <c r="C60" s="328"/>
      <c r="D60" s="93">
        <v>60</v>
      </c>
      <c r="E60" s="40">
        <v>3.8</v>
      </c>
      <c r="F60" s="94">
        <v>0.4</v>
      </c>
      <c r="G60" s="94">
        <v>24.6</v>
      </c>
      <c r="H60" s="117">
        <v>117.5</v>
      </c>
      <c r="I60" s="115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  <c r="BP60" s="37"/>
      <c r="BQ60" s="37"/>
      <c r="BR60" s="37"/>
      <c r="BS60" s="37"/>
      <c r="BT60" s="37"/>
      <c r="BU60" s="37"/>
      <c r="BV60" s="37"/>
      <c r="BW60" s="37"/>
      <c r="BX60" s="37"/>
      <c r="BY60" s="37"/>
      <c r="BZ60" s="37"/>
      <c r="CA60" s="37"/>
      <c r="CB60" s="37"/>
      <c r="CC60" s="37"/>
      <c r="CD60" s="37"/>
      <c r="CE60" s="37"/>
      <c r="CF60" s="37"/>
      <c r="CG60" s="37"/>
      <c r="CH60" s="37"/>
      <c r="CI60" s="37"/>
      <c r="CJ60" s="37"/>
      <c r="CK60" s="37"/>
      <c r="CL60" s="37"/>
      <c r="CM60" s="37"/>
      <c r="CN60" s="37"/>
      <c r="CO60" s="37"/>
      <c r="CP60" s="37"/>
      <c r="CQ60" s="37"/>
      <c r="CR60" s="37"/>
      <c r="CS60" s="37"/>
      <c r="CT60" s="37"/>
      <c r="CU60" s="37"/>
      <c r="CV60" s="37"/>
      <c r="CW60" s="37"/>
      <c r="CX60" s="37"/>
      <c r="CY60" s="37"/>
      <c r="CZ60" s="37"/>
      <c r="DA60" s="37"/>
      <c r="DB60" s="37"/>
      <c r="DC60" s="37"/>
      <c r="DD60" s="37"/>
      <c r="DE60" s="37"/>
      <c r="DF60" s="37"/>
      <c r="DG60" s="37"/>
      <c r="DH60" s="37"/>
      <c r="DI60" s="37"/>
      <c r="DJ60" s="37"/>
      <c r="DK60" s="37"/>
      <c r="DL60" s="37"/>
      <c r="DM60" s="37"/>
      <c r="DN60" s="37"/>
      <c r="DO60" s="37"/>
      <c r="DP60" s="37"/>
      <c r="DQ60" s="37"/>
      <c r="DR60" s="37"/>
      <c r="DS60" s="37"/>
      <c r="DT60" s="37"/>
      <c r="DU60" s="37"/>
      <c r="DV60" s="37"/>
      <c r="DW60" s="37"/>
      <c r="DX60" s="37"/>
      <c r="DY60" s="37"/>
      <c r="DZ60" s="37"/>
      <c r="EA60" s="37"/>
      <c r="EB60" s="37"/>
      <c r="EC60" s="37"/>
      <c r="ED60" s="37"/>
      <c r="EE60" s="37"/>
      <c r="EF60" s="37"/>
      <c r="EG60" s="37"/>
      <c r="EH60" s="37"/>
      <c r="EI60" s="37"/>
      <c r="EJ60" s="37"/>
      <c r="EK60" s="37"/>
      <c r="EL60" s="37"/>
      <c r="EM60" s="37"/>
      <c r="EN60" s="37"/>
      <c r="EO60" s="37"/>
      <c r="EP60" s="37"/>
      <c r="EQ60" s="37"/>
      <c r="ER60" s="37"/>
      <c r="ES60" s="37"/>
      <c r="ET60" s="37"/>
      <c r="EU60" s="37"/>
      <c r="EV60" s="37"/>
      <c r="EW60" s="37"/>
      <c r="EX60" s="37"/>
      <c r="EY60" s="37"/>
      <c r="EZ60" s="37"/>
      <c r="FA60" s="37"/>
      <c r="FB60" s="37"/>
      <c r="FC60" s="37"/>
      <c r="FD60" s="37"/>
      <c r="FE60" s="37"/>
      <c r="FF60" s="37"/>
      <c r="FG60" s="37"/>
      <c r="FH60" s="37"/>
      <c r="FI60" s="37"/>
      <c r="FJ60" s="37"/>
      <c r="FK60" s="37"/>
      <c r="FL60" s="37"/>
      <c r="FM60" s="37"/>
      <c r="FN60" s="37"/>
      <c r="FO60" s="37"/>
      <c r="FP60" s="37"/>
      <c r="FQ60" s="37"/>
      <c r="FR60" s="37"/>
      <c r="FS60" s="37"/>
      <c r="FT60" s="37"/>
      <c r="FU60" s="37"/>
      <c r="FV60" s="37"/>
      <c r="FW60" s="37"/>
      <c r="FX60" s="37"/>
      <c r="FY60" s="37"/>
      <c r="FZ60" s="37"/>
      <c r="GA60" s="37"/>
      <c r="GB60" s="37"/>
      <c r="GC60" s="37"/>
      <c r="GD60" s="37"/>
      <c r="GE60" s="37"/>
      <c r="GF60" s="37"/>
      <c r="GG60" s="37"/>
      <c r="GH60" s="37"/>
      <c r="GI60" s="37"/>
      <c r="GJ60" s="37"/>
      <c r="GK60" s="37"/>
      <c r="GL60" s="37"/>
      <c r="GM60" s="37"/>
      <c r="GN60" s="37"/>
      <c r="GO60" s="37"/>
      <c r="GP60" s="37"/>
      <c r="GQ60" s="37"/>
      <c r="GR60" s="37"/>
      <c r="GS60" s="37"/>
      <c r="GT60" s="37"/>
      <c r="GU60" s="37"/>
      <c r="GV60" s="37"/>
      <c r="GW60" s="37"/>
      <c r="GX60" s="37"/>
      <c r="GY60" s="37"/>
      <c r="GZ60" s="37"/>
      <c r="HA60" s="37"/>
      <c r="HB60" s="37"/>
      <c r="HC60" s="37"/>
      <c r="HD60" s="37"/>
      <c r="HE60" s="37"/>
      <c r="HF60" s="37"/>
      <c r="HG60" s="37"/>
      <c r="HH60" s="37"/>
      <c r="HI60" s="37"/>
      <c r="HJ60" s="37"/>
      <c r="HK60" s="37"/>
      <c r="HL60" s="37"/>
      <c r="HM60" s="37"/>
      <c r="HN60" s="37"/>
      <c r="HO60" s="37"/>
      <c r="HP60" s="37"/>
      <c r="HQ60" s="37"/>
      <c r="HR60" s="37"/>
      <c r="HS60" s="37"/>
      <c r="HT60" s="37"/>
      <c r="HU60" s="37"/>
      <c r="HV60" s="37"/>
      <c r="HW60" s="37"/>
      <c r="HX60" s="37"/>
      <c r="HY60" s="37"/>
      <c r="HZ60" s="37"/>
      <c r="IA60" s="5"/>
      <c r="IB60" s="5"/>
      <c r="IC60" s="5"/>
      <c r="ID60" s="5"/>
      <c r="IE60" s="5"/>
      <c r="IF60" s="5"/>
      <c r="IG60" s="5"/>
      <c r="IH60" s="5"/>
      <c r="II60" s="5"/>
    </row>
    <row r="61" spans="1:243" ht="15.75" customHeight="1">
      <c r="A61" s="114"/>
      <c r="B61" s="328" t="s">
        <v>21</v>
      </c>
      <c r="C61" s="328"/>
      <c r="D61" s="39">
        <v>40</v>
      </c>
      <c r="E61" s="49">
        <v>3.08</v>
      </c>
      <c r="F61" s="49">
        <v>0.56000000000000005</v>
      </c>
      <c r="G61" s="49">
        <v>15.08</v>
      </c>
      <c r="H61" s="54">
        <v>80.400000000000006</v>
      </c>
      <c r="I61" s="115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BJ61" s="37"/>
      <c r="BK61" s="37"/>
      <c r="BL61" s="37"/>
      <c r="BM61" s="37"/>
      <c r="BN61" s="37"/>
      <c r="BO61" s="37"/>
      <c r="BP61" s="37"/>
      <c r="BQ61" s="37"/>
      <c r="BR61" s="37"/>
      <c r="BS61" s="37"/>
      <c r="BT61" s="37"/>
      <c r="BU61" s="37"/>
      <c r="BV61" s="37"/>
      <c r="BW61" s="37"/>
      <c r="BX61" s="37"/>
      <c r="BY61" s="37"/>
      <c r="BZ61" s="37"/>
      <c r="CA61" s="37"/>
      <c r="CB61" s="37"/>
      <c r="CC61" s="37"/>
      <c r="CD61" s="37"/>
      <c r="CE61" s="37"/>
      <c r="CF61" s="37"/>
      <c r="CG61" s="37"/>
      <c r="CH61" s="37"/>
      <c r="CI61" s="37"/>
      <c r="CJ61" s="37"/>
      <c r="CK61" s="37"/>
      <c r="CL61" s="37"/>
      <c r="CM61" s="37"/>
      <c r="CN61" s="37"/>
      <c r="CO61" s="37"/>
      <c r="CP61" s="37"/>
      <c r="CQ61" s="37"/>
      <c r="CR61" s="37"/>
      <c r="CS61" s="37"/>
      <c r="CT61" s="37"/>
      <c r="CU61" s="37"/>
      <c r="CV61" s="37"/>
      <c r="CW61" s="37"/>
      <c r="CX61" s="37"/>
      <c r="CY61" s="37"/>
      <c r="CZ61" s="37"/>
      <c r="DA61" s="37"/>
      <c r="DB61" s="37"/>
      <c r="DC61" s="37"/>
      <c r="DD61" s="37"/>
      <c r="DE61" s="37"/>
      <c r="DF61" s="37"/>
      <c r="DG61" s="37"/>
      <c r="DH61" s="37"/>
      <c r="DI61" s="37"/>
      <c r="DJ61" s="37"/>
      <c r="DK61" s="37"/>
      <c r="DL61" s="37"/>
      <c r="DM61" s="37"/>
      <c r="DN61" s="37"/>
      <c r="DO61" s="37"/>
      <c r="DP61" s="37"/>
      <c r="DQ61" s="37"/>
      <c r="DR61" s="37"/>
      <c r="DS61" s="37"/>
      <c r="DT61" s="37"/>
      <c r="DU61" s="37"/>
      <c r="DV61" s="37"/>
      <c r="DW61" s="37"/>
      <c r="DX61" s="37"/>
      <c r="DY61" s="37"/>
      <c r="DZ61" s="37"/>
      <c r="EA61" s="37"/>
      <c r="EB61" s="37"/>
      <c r="EC61" s="37"/>
      <c r="ED61" s="37"/>
      <c r="EE61" s="37"/>
      <c r="EF61" s="37"/>
      <c r="EG61" s="37"/>
      <c r="EH61" s="37"/>
      <c r="EI61" s="37"/>
      <c r="EJ61" s="37"/>
      <c r="EK61" s="37"/>
      <c r="EL61" s="37"/>
      <c r="EM61" s="37"/>
      <c r="EN61" s="37"/>
      <c r="EO61" s="37"/>
      <c r="EP61" s="37"/>
      <c r="EQ61" s="37"/>
      <c r="ER61" s="37"/>
      <c r="ES61" s="37"/>
      <c r="ET61" s="37"/>
      <c r="EU61" s="37"/>
      <c r="EV61" s="37"/>
      <c r="EW61" s="37"/>
      <c r="EX61" s="37"/>
      <c r="EY61" s="37"/>
      <c r="EZ61" s="37"/>
      <c r="FA61" s="37"/>
      <c r="FB61" s="37"/>
      <c r="FC61" s="37"/>
      <c r="FD61" s="37"/>
      <c r="FE61" s="37"/>
      <c r="FF61" s="37"/>
      <c r="FG61" s="37"/>
      <c r="FH61" s="37"/>
      <c r="FI61" s="37"/>
      <c r="FJ61" s="37"/>
      <c r="FK61" s="37"/>
      <c r="FL61" s="37"/>
      <c r="FM61" s="37"/>
      <c r="FN61" s="37"/>
      <c r="FO61" s="37"/>
      <c r="FP61" s="37"/>
      <c r="FQ61" s="37"/>
      <c r="FR61" s="37"/>
      <c r="FS61" s="37"/>
      <c r="FT61" s="37"/>
      <c r="FU61" s="37"/>
      <c r="FV61" s="37"/>
      <c r="FW61" s="37"/>
      <c r="FX61" s="37"/>
      <c r="FY61" s="37"/>
      <c r="FZ61" s="37"/>
      <c r="GA61" s="37"/>
      <c r="GB61" s="37"/>
      <c r="GC61" s="37"/>
      <c r="GD61" s="37"/>
      <c r="GE61" s="37"/>
      <c r="GF61" s="37"/>
      <c r="GG61" s="37"/>
      <c r="GH61" s="37"/>
      <c r="GI61" s="37"/>
      <c r="GJ61" s="37"/>
      <c r="GK61" s="37"/>
      <c r="GL61" s="37"/>
      <c r="GM61" s="37"/>
      <c r="GN61" s="37"/>
      <c r="GO61" s="37"/>
      <c r="GP61" s="37"/>
      <c r="GQ61" s="37"/>
      <c r="GR61" s="37"/>
      <c r="GS61" s="37"/>
      <c r="GT61" s="37"/>
      <c r="GU61" s="37"/>
      <c r="GV61" s="37"/>
      <c r="GW61" s="37"/>
      <c r="GX61" s="37"/>
      <c r="GY61" s="37"/>
      <c r="GZ61" s="37"/>
      <c r="HA61" s="37"/>
      <c r="HB61" s="37"/>
      <c r="HC61" s="37"/>
      <c r="HD61" s="37"/>
      <c r="HE61" s="37"/>
      <c r="HF61" s="37"/>
      <c r="HG61" s="37"/>
      <c r="HH61" s="37"/>
      <c r="HI61" s="37"/>
      <c r="HJ61" s="37"/>
      <c r="HK61" s="37"/>
      <c r="HL61" s="37"/>
      <c r="HM61" s="37"/>
      <c r="HN61" s="37"/>
      <c r="HO61" s="37"/>
      <c r="HP61" s="37"/>
      <c r="HQ61" s="37"/>
      <c r="HR61" s="37"/>
      <c r="HS61" s="37"/>
      <c r="HT61" s="37"/>
      <c r="HU61" s="37"/>
      <c r="HV61" s="37"/>
      <c r="HW61" s="37"/>
      <c r="HX61" s="37"/>
      <c r="HY61" s="37"/>
      <c r="HZ61" s="37"/>
      <c r="IA61" s="5"/>
      <c r="IB61" s="5"/>
      <c r="IC61" s="5"/>
      <c r="ID61" s="5"/>
      <c r="IE61" s="5"/>
      <c r="IF61" s="5"/>
      <c r="IG61" s="5"/>
      <c r="IH61" s="5"/>
      <c r="II61" s="5"/>
    </row>
    <row r="62" spans="1:243" ht="15.75" customHeight="1">
      <c r="A62" s="118"/>
      <c r="B62" s="336" t="s">
        <v>45</v>
      </c>
      <c r="C62" s="336"/>
      <c r="D62" s="119">
        <v>50</v>
      </c>
      <c r="E62" s="40">
        <v>3.2</v>
      </c>
      <c r="F62" s="40">
        <v>8.4</v>
      </c>
      <c r="G62" s="120">
        <v>34.25</v>
      </c>
      <c r="H62" s="121">
        <v>225.3</v>
      </c>
      <c r="I62" s="1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22"/>
      <c r="DT62" s="22"/>
      <c r="DU62" s="22"/>
      <c r="DV62" s="22"/>
      <c r="DW62" s="22"/>
      <c r="DX62" s="22"/>
      <c r="DY62" s="22"/>
      <c r="DZ62" s="22"/>
      <c r="EA62" s="22"/>
      <c r="EB62" s="22"/>
      <c r="EC62" s="22"/>
      <c r="ED62" s="22"/>
      <c r="EE62" s="22"/>
      <c r="EF62" s="22"/>
      <c r="EG62" s="22"/>
      <c r="EH62" s="22"/>
      <c r="EI62" s="22"/>
      <c r="EJ62" s="22"/>
      <c r="EK62" s="22"/>
      <c r="EL62" s="22"/>
      <c r="EM62" s="22"/>
      <c r="EN62" s="22"/>
      <c r="EO62" s="22"/>
      <c r="EP62" s="22"/>
      <c r="EQ62" s="22"/>
      <c r="ER62" s="22"/>
      <c r="ES62" s="22"/>
      <c r="ET62" s="22"/>
      <c r="EU62" s="22"/>
      <c r="EV62" s="22"/>
      <c r="EW62" s="22"/>
      <c r="EX62" s="22"/>
      <c r="EY62" s="22"/>
      <c r="EZ62" s="22"/>
      <c r="FA62" s="22"/>
      <c r="FB62" s="22"/>
      <c r="FC62" s="22"/>
      <c r="FD62" s="22"/>
      <c r="FE62" s="22"/>
      <c r="FF62" s="22"/>
      <c r="FG62" s="22"/>
      <c r="FH62" s="22"/>
      <c r="FI62" s="22"/>
      <c r="FJ62" s="22"/>
      <c r="FK62" s="22"/>
      <c r="FL62" s="22"/>
      <c r="FM62" s="22"/>
      <c r="FN62" s="22"/>
      <c r="FO62" s="22"/>
      <c r="FP62" s="22"/>
      <c r="FQ62" s="22"/>
      <c r="FR62" s="22"/>
      <c r="FS62" s="22"/>
      <c r="FT62" s="22"/>
      <c r="FU62" s="22"/>
      <c r="FV62" s="22"/>
      <c r="FW62" s="22"/>
      <c r="FX62" s="22"/>
      <c r="FY62" s="22"/>
      <c r="FZ62" s="22"/>
      <c r="GA62" s="22"/>
      <c r="GB62" s="22"/>
      <c r="GC62" s="22"/>
      <c r="GD62" s="22"/>
      <c r="GE62" s="22"/>
      <c r="GF62" s="22"/>
      <c r="GG62" s="22"/>
      <c r="GH62" s="22"/>
      <c r="GI62" s="22"/>
      <c r="GJ62" s="22"/>
      <c r="GK62" s="22"/>
      <c r="GL62" s="22"/>
      <c r="GM62" s="22"/>
      <c r="GN62" s="22"/>
      <c r="GO62" s="22"/>
      <c r="GP62" s="22"/>
      <c r="GQ62" s="22"/>
      <c r="GR62" s="22"/>
      <c r="GS62" s="22"/>
      <c r="GT62" s="22"/>
      <c r="GU62" s="22"/>
      <c r="GV62" s="22"/>
      <c r="GW62" s="22"/>
      <c r="GX62" s="22"/>
      <c r="GY62" s="22"/>
      <c r="GZ62" s="22"/>
      <c r="HA62" s="22"/>
      <c r="HB62" s="22"/>
      <c r="HC62" s="22"/>
      <c r="HD62" s="22"/>
      <c r="HE62" s="22"/>
      <c r="HF62" s="22"/>
      <c r="HG62" s="22"/>
      <c r="HH62" s="22"/>
      <c r="HI62" s="22"/>
      <c r="HJ62" s="22"/>
      <c r="HK62" s="22"/>
      <c r="HL62" s="22"/>
      <c r="HM62" s="22"/>
      <c r="HN62" s="22"/>
      <c r="HO62" s="22"/>
      <c r="HP62" s="22"/>
      <c r="HQ62" s="22"/>
      <c r="HR62" s="22"/>
      <c r="HS62" s="22"/>
      <c r="HT62" s="22"/>
      <c r="HU62" s="22"/>
      <c r="HV62" s="22"/>
      <c r="HW62" s="22"/>
      <c r="HX62" s="22"/>
      <c r="HY62" s="22"/>
      <c r="HZ62" s="22"/>
      <c r="IA62" s="23"/>
      <c r="IB62" s="23"/>
      <c r="IC62" s="23"/>
      <c r="ID62" s="23"/>
      <c r="IE62" s="23"/>
      <c r="IF62" s="23"/>
      <c r="IG62" s="23"/>
      <c r="IH62" s="23"/>
      <c r="II62" s="23"/>
    </row>
    <row r="63" spans="1:243" ht="16.5" customHeight="1">
      <c r="A63" s="12"/>
      <c r="B63" s="337" t="s">
        <v>46</v>
      </c>
      <c r="C63" s="337"/>
      <c r="D63" s="6">
        <v>180</v>
      </c>
      <c r="E63" s="97">
        <v>0.66</v>
      </c>
      <c r="F63" s="97">
        <v>0.35</v>
      </c>
      <c r="G63" s="97">
        <v>41.85</v>
      </c>
      <c r="H63" s="123">
        <v>132.80000000000001</v>
      </c>
      <c r="I63" s="124">
        <v>349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  <c r="BH63" s="37"/>
      <c r="BI63" s="37"/>
      <c r="BJ63" s="37"/>
      <c r="BK63" s="37"/>
      <c r="BL63" s="37"/>
      <c r="BM63" s="37"/>
      <c r="BN63" s="37"/>
      <c r="BO63" s="37"/>
      <c r="BP63" s="37"/>
      <c r="BQ63" s="37"/>
      <c r="BR63" s="37"/>
      <c r="BS63" s="37"/>
      <c r="BT63" s="37"/>
      <c r="BU63" s="37"/>
      <c r="BV63" s="37"/>
      <c r="BW63" s="37"/>
      <c r="BX63" s="37"/>
      <c r="BY63" s="37"/>
      <c r="BZ63" s="37"/>
      <c r="CA63" s="37"/>
      <c r="CB63" s="37"/>
      <c r="CC63" s="37"/>
      <c r="CD63" s="37"/>
      <c r="CE63" s="37"/>
      <c r="CF63" s="37"/>
      <c r="CG63" s="37"/>
      <c r="CH63" s="37"/>
      <c r="CI63" s="37"/>
      <c r="CJ63" s="37"/>
      <c r="CK63" s="37"/>
      <c r="CL63" s="37"/>
      <c r="CM63" s="37"/>
      <c r="CN63" s="37"/>
      <c r="CO63" s="37"/>
      <c r="CP63" s="37"/>
      <c r="CQ63" s="37"/>
      <c r="CR63" s="37"/>
      <c r="CS63" s="37"/>
      <c r="CT63" s="37"/>
      <c r="CU63" s="37"/>
      <c r="CV63" s="37"/>
      <c r="CW63" s="37"/>
      <c r="CX63" s="37"/>
      <c r="CY63" s="37"/>
      <c r="CZ63" s="37"/>
      <c r="DA63" s="37"/>
      <c r="DB63" s="37"/>
      <c r="DC63" s="37"/>
      <c r="DD63" s="37"/>
      <c r="DE63" s="37"/>
      <c r="DF63" s="37"/>
      <c r="DG63" s="37"/>
      <c r="DH63" s="37"/>
      <c r="DI63" s="37"/>
      <c r="DJ63" s="37"/>
      <c r="DK63" s="37"/>
      <c r="DL63" s="37"/>
      <c r="DM63" s="37"/>
      <c r="DN63" s="37"/>
      <c r="DO63" s="37"/>
      <c r="DP63" s="37"/>
      <c r="DQ63" s="37"/>
      <c r="DR63" s="37"/>
      <c r="DS63" s="37"/>
      <c r="DT63" s="37"/>
      <c r="DU63" s="37"/>
      <c r="DV63" s="37"/>
      <c r="DW63" s="37"/>
      <c r="DX63" s="37"/>
      <c r="DY63" s="37"/>
      <c r="DZ63" s="37"/>
      <c r="EA63" s="37"/>
      <c r="EB63" s="37"/>
      <c r="EC63" s="37"/>
      <c r="ED63" s="37"/>
      <c r="EE63" s="37"/>
      <c r="EF63" s="37"/>
      <c r="EG63" s="37"/>
      <c r="EH63" s="37"/>
      <c r="EI63" s="37"/>
      <c r="EJ63" s="37"/>
      <c r="EK63" s="37"/>
      <c r="EL63" s="37"/>
      <c r="EM63" s="37"/>
      <c r="EN63" s="37"/>
      <c r="EO63" s="37"/>
      <c r="EP63" s="37"/>
      <c r="EQ63" s="37"/>
      <c r="ER63" s="37"/>
      <c r="ES63" s="37"/>
      <c r="ET63" s="37"/>
      <c r="EU63" s="37"/>
      <c r="EV63" s="37"/>
      <c r="EW63" s="37"/>
      <c r="EX63" s="37"/>
      <c r="EY63" s="37"/>
      <c r="EZ63" s="37"/>
      <c r="FA63" s="37"/>
      <c r="FB63" s="37"/>
      <c r="FC63" s="37"/>
      <c r="FD63" s="37"/>
      <c r="FE63" s="37"/>
      <c r="FF63" s="37"/>
      <c r="FG63" s="37"/>
      <c r="FH63" s="37"/>
      <c r="FI63" s="37"/>
      <c r="FJ63" s="37"/>
      <c r="FK63" s="37"/>
      <c r="FL63" s="37"/>
      <c r="FM63" s="37"/>
      <c r="FN63" s="37"/>
      <c r="FO63" s="37"/>
      <c r="FP63" s="37"/>
      <c r="FQ63" s="37"/>
      <c r="FR63" s="37"/>
      <c r="FS63" s="37"/>
      <c r="FT63" s="37"/>
      <c r="FU63" s="37"/>
      <c r="FV63" s="37"/>
      <c r="FW63" s="37"/>
      <c r="FX63" s="37"/>
      <c r="FY63" s="37"/>
      <c r="FZ63" s="37"/>
      <c r="GA63" s="37"/>
      <c r="GB63" s="37"/>
      <c r="GC63" s="37"/>
      <c r="GD63" s="37"/>
      <c r="GE63" s="37"/>
      <c r="GF63" s="37"/>
      <c r="GG63" s="37"/>
      <c r="GH63" s="37"/>
      <c r="GI63" s="37"/>
      <c r="GJ63" s="37"/>
      <c r="GK63" s="37"/>
      <c r="GL63" s="37"/>
      <c r="GM63" s="37"/>
      <c r="GN63" s="37"/>
      <c r="GO63" s="37"/>
      <c r="GP63" s="37"/>
      <c r="GQ63" s="37"/>
      <c r="GR63" s="37"/>
      <c r="GS63" s="37"/>
      <c r="GT63" s="37"/>
      <c r="GU63" s="37"/>
      <c r="GV63" s="37"/>
      <c r="GW63" s="37"/>
      <c r="GX63" s="37"/>
      <c r="GY63" s="37"/>
      <c r="GZ63" s="37"/>
      <c r="HA63" s="37"/>
      <c r="HB63" s="37"/>
      <c r="HC63" s="37"/>
      <c r="HD63" s="37"/>
      <c r="HE63" s="37"/>
      <c r="HF63" s="37"/>
      <c r="HG63" s="37"/>
      <c r="HH63" s="37"/>
      <c r="HI63" s="37"/>
      <c r="HJ63" s="37"/>
      <c r="HK63" s="37"/>
      <c r="HL63" s="37"/>
      <c r="HM63" s="37"/>
      <c r="HN63" s="37"/>
      <c r="HO63" s="37"/>
      <c r="HP63" s="37"/>
      <c r="HQ63" s="37"/>
      <c r="HR63" s="37"/>
      <c r="HS63" s="37"/>
      <c r="HT63" s="37"/>
      <c r="HU63" s="37"/>
      <c r="HV63" s="37"/>
      <c r="HW63" s="37"/>
      <c r="HX63" s="37"/>
      <c r="HY63" s="37"/>
      <c r="HZ63" s="37"/>
      <c r="IA63" s="5"/>
      <c r="IB63" s="5"/>
      <c r="IC63" s="5"/>
      <c r="ID63" s="5"/>
      <c r="IE63" s="5"/>
      <c r="IF63" s="5"/>
      <c r="IG63" s="5"/>
      <c r="IH63" s="5"/>
      <c r="II63" s="5"/>
    </row>
    <row r="64" spans="1:243" ht="15.6">
      <c r="A64" s="331" t="s">
        <v>24</v>
      </c>
      <c r="B64" s="331"/>
      <c r="C64" s="331"/>
      <c r="D64" s="331"/>
      <c r="E64" s="100">
        <v>38.78</v>
      </c>
      <c r="F64" s="100">
        <v>43.73</v>
      </c>
      <c r="G64" s="100">
        <v>142.57</v>
      </c>
      <c r="H64" s="101">
        <v>1097.58</v>
      </c>
      <c r="I64" s="102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  <c r="BL64" s="37"/>
      <c r="BM64" s="37"/>
      <c r="BN64" s="37"/>
      <c r="BO64" s="37"/>
      <c r="BP64" s="37"/>
      <c r="BQ64" s="37"/>
      <c r="BR64" s="37"/>
      <c r="BS64" s="37"/>
      <c r="BT64" s="37"/>
      <c r="BU64" s="37"/>
      <c r="BV64" s="37"/>
      <c r="BW64" s="37"/>
      <c r="BX64" s="37"/>
      <c r="BY64" s="37"/>
      <c r="BZ64" s="37"/>
      <c r="CA64" s="37"/>
      <c r="CB64" s="37"/>
      <c r="CC64" s="37"/>
      <c r="CD64" s="37"/>
      <c r="CE64" s="37"/>
      <c r="CF64" s="37"/>
      <c r="CG64" s="37"/>
      <c r="CH64" s="37"/>
      <c r="CI64" s="37"/>
      <c r="CJ64" s="37"/>
      <c r="CK64" s="37"/>
      <c r="CL64" s="37"/>
      <c r="CM64" s="37"/>
      <c r="CN64" s="37"/>
      <c r="CO64" s="37"/>
      <c r="CP64" s="37"/>
      <c r="CQ64" s="37"/>
      <c r="CR64" s="37"/>
      <c r="CS64" s="37"/>
      <c r="CT64" s="37"/>
      <c r="CU64" s="37"/>
      <c r="CV64" s="37"/>
      <c r="CW64" s="37"/>
      <c r="CX64" s="37"/>
      <c r="CY64" s="37"/>
      <c r="CZ64" s="37"/>
      <c r="DA64" s="37"/>
      <c r="DB64" s="37"/>
      <c r="DC64" s="37"/>
      <c r="DD64" s="37"/>
      <c r="DE64" s="37"/>
      <c r="DF64" s="37"/>
      <c r="DG64" s="37"/>
      <c r="DH64" s="37"/>
      <c r="DI64" s="37"/>
      <c r="DJ64" s="37"/>
      <c r="DK64" s="37"/>
      <c r="DL64" s="37"/>
      <c r="DM64" s="37"/>
      <c r="DN64" s="37"/>
      <c r="DO64" s="37"/>
      <c r="DP64" s="37"/>
      <c r="DQ64" s="37"/>
      <c r="DR64" s="37"/>
      <c r="DS64" s="37"/>
      <c r="DT64" s="37"/>
      <c r="DU64" s="37"/>
      <c r="DV64" s="37"/>
      <c r="DW64" s="37"/>
      <c r="DX64" s="37"/>
      <c r="DY64" s="37"/>
      <c r="DZ64" s="37"/>
      <c r="EA64" s="37"/>
      <c r="EB64" s="37"/>
      <c r="EC64" s="37"/>
      <c r="ED64" s="37"/>
      <c r="EE64" s="37"/>
      <c r="EF64" s="37"/>
      <c r="EG64" s="37"/>
      <c r="EH64" s="37"/>
      <c r="EI64" s="37"/>
      <c r="EJ64" s="37"/>
      <c r="EK64" s="37"/>
      <c r="EL64" s="37"/>
      <c r="EM64" s="37"/>
      <c r="EN64" s="37"/>
      <c r="EO64" s="37"/>
      <c r="EP64" s="37"/>
      <c r="EQ64" s="37"/>
      <c r="ER64" s="37"/>
      <c r="ES64" s="37"/>
      <c r="ET64" s="37"/>
      <c r="EU64" s="37"/>
      <c r="EV64" s="37"/>
      <c r="EW64" s="37"/>
      <c r="EX64" s="37"/>
      <c r="EY64" s="37"/>
      <c r="EZ64" s="37"/>
      <c r="FA64" s="37"/>
      <c r="FB64" s="37"/>
      <c r="FC64" s="37"/>
      <c r="FD64" s="37"/>
      <c r="FE64" s="37"/>
      <c r="FF64" s="37"/>
      <c r="FG64" s="37"/>
      <c r="FH64" s="37"/>
      <c r="FI64" s="37"/>
      <c r="FJ64" s="37"/>
      <c r="FK64" s="37"/>
      <c r="FL64" s="37"/>
      <c r="FM64" s="37"/>
      <c r="FN64" s="37"/>
      <c r="FO64" s="37"/>
      <c r="FP64" s="37"/>
      <c r="FQ64" s="37"/>
      <c r="FR64" s="37"/>
      <c r="FS64" s="37"/>
      <c r="FT64" s="37"/>
      <c r="FU64" s="37"/>
      <c r="FV64" s="37"/>
      <c r="FW64" s="37"/>
      <c r="FX64" s="37"/>
      <c r="FY64" s="37"/>
      <c r="FZ64" s="37"/>
      <c r="GA64" s="37"/>
      <c r="GB64" s="37"/>
      <c r="GC64" s="37"/>
      <c r="GD64" s="37"/>
      <c r="GE64" s="37"/>
      <c r="GF64" s="37"/>
      <c r="GG64" s="37"/>
      <c r="GH64" s="37"/>
      <c r="GI64" s="37"/>
      <c r="GJ64" s="37"/>
      <c r="GK64" s="37"/>
      <c r="GL64" s="37"/>
      <c r="GM64" s="37"/>
      <c r="GN64" s="37"/>
      <c r="GO64" s="37"/>
      <c r="GP64" s="37"/>
      <c r="GQ64" s="37"/>
      <c r="GR64" s="37"/>
      <c r="GS64" s="37"/>
      <c r="GT64" s="37"/>
      <c r="GU64" s="37"/>
      <c r="GV64" s="37"/>
      <c r="GW64" s="37"/>
      <c r="GX64" s="37"/>
      <c r="GY64" s="37"/>
      <c r="GZ64" s="37"/>
      <c r="HA64" s="37"/>
      <c r="HB64" s="37"/>
      <c r="HC64" s="37"/>
      <c r="HD64" s="37"/>
      <c r="HE64" s="37"/>
      <c r="HF64" s="37"/>
      <c r="HG64" s="37"/>
      <c r="HH64" s="37"/>
      <c r="HI64" s="37"/>
      <c r="HJ64" s="37"/>
      <c r="HK64" s="37"/>
      <c r="HL64" s="37"/>
      <c r="HM64" s="37"/>
      <c r="HN64" s="37"/>
      <c r="HO64" s="37"/>
      <c r="HP64" s="37"/>
      <c r="HQ64" s="37"/>
      <c r="HR64" s="37"/>
      <c r="HS64" s="37"/>
      <c r="HT64" s="37"/>
      <c r="HU64" s="37"/>
      <c r="HV64" s="37"/>
      <c r="HW64" s="37"/>
      <c r="HX64" s="37"/>
      <c r="HY64" s="37"/>
      <c r="HZ64" s="37"/>
      <c r="IA64" s="5"/>
      <c r="IB64" s="5"/>
      <c r="IC64" s="5"/>
      <c r="ID64" s="5"/>
      <c r="IE64" s="5"/>
      <c r="IF64" s="5"/>
      <c r="IG64" s="5"/>
      <c r="IH64" s="5"/>
      <c r="II64" s="5"/>
    </row>
    <row r="65" spans="1:243" ht="15.6">
      <c r="A65" s="346" t="s">
        <v>25</v>
      </c>
      <c r="B65" s="346"/>
      <c r="C65" s="346"/>
      <c r="D65" s="346"/>
      <c r="E65" s="100">
        <v>57.89</v>
      </c>
      <c r="F65" s="100">
        <v>63.92</v>
      </c>
      <c r="G65" s="100">
        <v>230.1</v>
      </c>
      <c r="H65" s="101">
        <v>1711.49</v>
      </c>
      <c r="I65" s="102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37"/>
      <c r="BL65" s="37"/>
      <c r="BM65" s="37"/>
      <c r="BN65" s="37"/>
      <c r="BO65" s="37"/>
      <c r="BP65" s="37"/>
      <c r="BQ65" s="37"/>
      <c r="BR65" s="37"/>
      <c r="BS65" s="37"/>
      <c r="BT65" s="37"/>
      <c r="BU65" s="37"/>
      <c r="BV65" s="37"/>
      <c r="BW65" s="37"/>
      <c r="BX65" s="37"/>
      <c r="BY65" s="37"/>
      <c r="BZ65" s="37"/>
      <c r="CA65" s="37"/>
      <c r="CB65" s="37"/>
      <c r="CC65" s="37"/>
      <c r="CD65" s="37"/>
      <c r="CE65" s="37"/>
      <c r="CF65" s="37"/>
      <c r="CG65" s="37"/>
      <c r="CH65" s="37"/>
      <c r="CI65" s="37"/>
      <c r="CJ65" s="37"/>
      <c r="CK65" s="37"/>
      <c r="CL65" s="37"/>
      <c r="CM65" s="37"/>
      <c r="CN65" s="37"/>
      <c r="CO65" s="37"/>
      <c r="CP65" s="37"/>
      <c r="CQ65" s="37"/>
      <c r="CR65" s="37"/>
      <c r="CS65" s="37"/>
      <c r="CT65" s="37"/>
      <c r="CU65" s="37"/>
      <c r="CV65" s="37"/>
      <c r="CW65" s="37"/>
      <c r="CX65" s="37"/>
      <c r="CY65" s="37"/>
      <c r="CZ65" s="37"/>
      <c r="DA65" s="37"/>
      <c r="DB65" s="37"/>
      <c r="DC65" s="37"/>
      <c r="DD65" s="37"/>
      <c r="DE65" s="37"/>
      <c r="DF65" s="37"/>
      <c r="DG65" s="37"/>
      <c r="DH65" s="37"/>
      <c r="DI65" s="37"/>
      <c r="DJ65" s="37"/>
      <c r="DK65" s="37"/>
      <c r="DL65" s="37"/>
      <c r="DM65" s="37"/>
      <c r="DN65" s="37"/>
      <c r="DO65" s="37"/>
      <c r="DP65" s="37"/>
      <c r="DQ65" s="37"/>
      <c r="DR65" s="37"/>
      <c r="DS65" s="37"/>
      <c r="DT65" s="37"/>
      <c r="DU65" s="37"/>
      <c r="DV65" s="37"/>
      <c r="DW65" s="37"/>
      <c r="DX65" s="37"/>
      <c r="DY65" s="37"/>
      <c r="DZ65" s="37"/>
      <c r="EA65" s="37"/>
      <c r="EB65" s="37"/>
      <c r="EC65" s="37"/>
      <c r="ED65" s="37"/>
      <c r="EE65" s="37"/>
      <c r="EF65" s="37"/>
      <c r="EG65" s="37"/>
      <c r="EH65" s="37"/>
      <c r="EI65" s="37"/>
      <c r="EJ65" s="37"/>
      <c r="EK65" s="37"/>
      <c r="EL65" s="37"/>
      <c r="EM65" s="37"/>
      <c r="EN65" s="37"/>
      <c r="EO65" s="37"/>
      <c r="EP65" s="37"/>
      <c r="EQ65" s="37"/>
      <c r="ER65" s="37"/>
      <c r="ES65" s="37"/>
      <c r="ET65" s="37"/>
      <c r="EU65" s="37"/>
      <c r="EV65" s="37"/>
      <c r="EW65" s="37"/>
      <c r="EX65" s="37"/>
      <c r="EY65" s="37"/>
      <c r="EZ65" s="37"/>
      <c r="FA65" s="37"/>
      <c r="FB65" s="37"/>
      <c r="FC65" s="37"/>
      <c r="FD65" s="37"/>
      <c r="FE65" s="37"/>
      <c r="FF65" s="37"/>
      <c r="FG65" s="37"/>
      <c r="FH65" s="37"/>
      <c r="FI65" s="37"/>
      <c r="FJ65" s="37"/>
      <c r="FK65" s="37"/>
      <c r="FL65" s="37"/>
      <c r="FM65" s="37"/>
      <c r="FN65" s="37"/>
      <c r="FO65" s="37"/>
      <c r="FP65" s="37"/>
      <c r="FQ65" s="37"/>
      <c r="FR65" s="37"/>
      <c r="FS65" s="37"/>
      <c r="FT65" s="37"/>
      <c r="FU65" s="37"/>
      <c r="FV65" s="37"/>
      <c r="FW65" s="37"/>
      <c r="FX65" s="37"/>
      <c r="FY65" s="37"/>
      <c r="FZ65" s="37"/>
      <c r="GA65" s="37"/>
      <c r="GB65" s="37"/>
      <c r="GC65" s="37"/>
      <c r="GD65" s="37"/>
      <c r="GE65" s="37"/>
      <c r="GF65" s="37"/>
      <c r="GG65" s="37"/>
      <c r="GH65" s="37"/>
      <c r="GI65" s="37"/>
      <c r="GJ65" s="37"/>
      <c r="GK65" s="37"/>
      <c r="GL65" s="37"/>
      <c r="GM65" s="37"/>
      <c r="GN65" s="37"/>
      <c r="GO65" s="37"/>
      <c r="GP65" s="37"/>
      <c r="GQ65" s="37"/>
      <c r="GR65" s="37"/>
      <c r="GS65" s="37"/>
      <c r="GT65" s="37"/>
      <c r="GU65" s="37"/>
      <c r="GV65" s="37"/>
      <c r="GW65" s="37"/>
      <c r="GX65" s="37"/>
      <c r="GY65" s="37"/>
      <c r="GZ65" s="37"/>
      <c r="HA65" s="37"/>
      <c r="HB65" s="37"/>
      <c r="HC65" s="37"/>
      <c r="HD65" s="37"/>
      <c r="HE65" s="37"/>
      <c r="HF65" s="37"/>
      <c r="HG65" s="37"/>
      <c r="HH65" s="37"/>
      <c r="HI65" s="37"/>
      <c r="HJ65" s="37"/>
      <c r="HK65" s="37"/>
      <c r="HL65" s="37"/>
      <c r="HM65" s="37"/>
      <c r="HN65" s="37"/>
      <c r="HO65" s="37"/>
      <c r="HP65" s="37"/>
      <c r="HQ65" s="37"/>
      <c r="HR65" s="37"/>
      <c r="HS65" s="37"/>
      <c r="HT65" s="37"/>
      <c r="HU65" s="37"/>
      <c r="HV65" s="37"/>
      <c r="HW65" s="37"/>
      <c r="HX65" s="37"/>
      <c r="HY65" s="37"/>
      <c r="HZ65" s="37"/>
      <c r="IA65" s="5"/>
      <c r="IB65" s="5"/>
      <c r="IC65" s="5"/>
      <c r="ID65" s="5"/>
      <c r="IE65" s="5"/>
      <c r="IF65" s="5"/>
      <c r="IG65" s="5"/>
      <c r="IH65" s="5"/>
      <c r="II65" s="5"/>
    </row>
    <row r="66" spans="1:243" ht="15.6">
      <c r="A66" s="63" t="s">
        <v>0</v>
      </c>
      <c r="B66" s="1" t="s">
        <v>0</v>
      </c>
      <c r="C66" s="2"/>
      <c r="D66" s="2"/>
      <c r="E66" s="65"/>
      <c r="F66" s="65"/>
      <c r="G66" s="65"/>
      <c r="H66" s="65"/>
      <c r="I66" s="6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</row>
    <row r="67" spans="1:243" ht="15.6">
      <c r="A67" s="63" t="s">
        <v>1</v>
      </c>
      <c r="B67" s="262" t="s">
        <v>114</v>
      </c>
      <c r="C67" s="2"/>
      <c r="D67" s="2"/>
      <c r="E67" s="65"/>
      <c r="F67" s="65"/>
      <c r="G67" s="65"/>
      <c r="H67" s="65"/>
      <c r="I67" s="6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</row>
    <row r="68" spans="1:243" ht="16.5" customHeight="1">
      <c r="A68" s="338" t="s">
        <v>47</v>
      </c>
      <c r="B68" s="338"/>
      <c r="C68" s="338"/>
      <c r="D68" s="338"/>
      <c r="E68" s="338"/>
      <c r="F68" s="338"/>
      <c r="G68" s="338"/>
      <c r="H68" s="338"/>
      <c r="I68" s="338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</row>
    <row r="69" spans="1:243" ht="15.75" customHeight="1">
      <c r="A69" s="340"/>
      <c r="B69" s="341" t="s">
        <v>3</v>
      </c>
      <c r="C69" s="341"/>
      <c r="D69" s="342" t="s">
        <v>4</v>
      </c>
      <c r="E69" s="342" t="s">
        <v>5</v>
      </c>
      <c r="F69" s="342"/>
      <c r="G69" s="342"/>
      <c r="H69" s="342" t="s">
        <v>6</v>
      </c>
      <c r="I69" s="343" t="s">
        <v>7</v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</row>
    <row r="70" spans="1:243" ht="15.6">
      <c r="A70" s="340"/>
      <c r="B70" s="341"/>
      <c r="C70" s="341"/>
      <c r="D70" s="342"/>
      <c r="E70" s="13" t="s">
        <v>8</v>
      </c>
      <c r="F70" s="13" t="s">
        <v>9</v>
      </c>
      <c r="G70" s="13" t="s">
        <v>10</v>
      </c>
      <c r="H70" s="342"/>
      <c r="I70" s="343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</row>
    <row r="71" spans="1:243" ht="16.5" customHeight="1">
      <c r="A71" s="338" t="s">
        <v>11</v>
      </c>
      <c r="B71" s="338"/>
      <c r="C71" s="338"/>
      <c r="D71" s="338"/>
      <c r="E71" s="338"/>
      <c r="F71" s="338"/>
      <c r="G71" s="338"/>
      <c r="H71" s="338"/>
      <c r="I71" s="338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</row>
    <row r="72" spans="1:243" ht="15.75" customHeight="1">
      <c r="A72" s="7"/>
      <c r="B72" s="344" t="s">
        <v>17</v>
      </c>
      <c r="C72" s="344"/>
      <c r="D72" s="67">
        <v>60</v>
      </c>
      <c r="E72" s="9">
        <v>0.43</v>
      </c>
      <c r="F72" s="9">
        <v>0.08</v>
      </c>
      <c r="G72" s="9">
        <v>1.1399999999999999</v>
      </c>
      <c r="H72" s="9">
        <v>7.2</v>
      </c>
      <c r="I72" s="125">
        <v>45</v>
      </c>
      <c r="J72" s="5"/>
      <c r="K72" s="5"/>
      <c r="L72" s="5"/>
      <c r="M72" s="5"/>
      <c r="N72" s="126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</row>
    <row r="73" spans="1:243" ht="15.75" customHeight="1">
      <c r="A73" s="12"/>
      <c r="B73" s="329" t="s">
        <v>48</v>
      </c>
      <c r="C73" s="329"/>
      <c r="D73" s="13">
        <v>200</v>
      </c>
      <c r="E73" s="34">
        <v>14.53</v>
      </c>
      <c r="F73" s="34">
        <v>8.91</v>
      </c>
      <c r="G73" s="34">
        <v>30.63</v>
      </c>
      <c r="H73" s="34">
        <v>261.70999999999998</v>
      </c>
      <c r="I73" s="36">
        <v>291</v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</row>
    <row r="74" spans="1:243" ht="15.75" customHeight="1">
      <c r="A74" s="12"/>
      <c r="B74" s="329" t="s">
        <v>13</v>
      </c>
      <c r="C74" s="329"/>
      <c r="D74" s="127">
        <v>40</v>
      </c>
      <c r="E74" s="77">
        <v>3.04</v>
      </c>
      <c r="F74" s="77">
        <v>0.32</v>
      </c>
      <c r="G74" s="77">
        <v>19.68</v>
      </c>
      <c r="H74" s="77">
        <v>94</v>
      </c>
      <c r="I74" s="36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</row>
    <row r="75" spans="1:243" ht="15.75" customHeight="1">
      <c r="A75" s="33"/>
      <c r="B75" s="329" t="s">
        <v>49</v>
      </c>
      <c r="C75" s="329"/>
      <c r="D75" s="90">
        <v>180</v>
      </c>
      <c r="E75" s="14">
        <v>7.0000000000000007E-2</v>
      </c>
      <c r="F75" s="14">
        <v>0.02</v>
      </c>
      <c r="G75" s="14">
        <v>15.9</v>
      </c>
      <c r="H75" s="14">
        <v>60</v>
      </c>
      <c r="I75" s="47">
        <v>392</v>
      </c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22"/>
      <c r="DV75" s="22"/>
      <c r="DW75" s="22"/>
      <c r="DX75" s="22"/>
      <c r="DY75" s="22"/>
      <c r="DZ75" s="22"/>
      <c r="EA75" s="22"/>
      <c r="EB75" s="22"/>
      <c r="EC75" s="22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  <c r="EQ75" s="22"/>
      <c r="ER75" s="22"/>
      <c r="ES75" s="22"/>
      <c r="ET75" s="22"/>
      <c r="EU75" s="22"/>
      <c r="EV75" s="22"/>
      <c r="EW75" s="22"/>
      <c r="EX75" s="22"/>
      <c r="EY75" s="22"/>
      <c r="EZ75" s="22"/>
      <c r="FA75" s="22"/>
      <c r="FB75" s="22"/>
      <c r="FC75" s="22"/>
      <c r="FD75" s="22"/>
      <c r="FE75" s="22"/>
      <c r="FF75" s="22"/>
      <c r="FG75" s="22"/>
      <c r="FH75" s="22"/>
      <c r="FI75" s="22"/>
      <c r="FJ75" s="22"/>
      <c r="FK75" s="22"/>
      <c r="FL75" s="22"/>
      <c r="FM75" s="22"/>
      <c r="FN75" s="22"/>
      <c r="FO75" s="22"/>
      <c r="FP75" s="22"/>
      <c r="FQ75" s="22"/>
      <c r="FR75" s="22"/>
      <c r="FS75" s="22"/>
      <c r="FT75" s="22"/>
      <c r="FU75" s="22"/>
      <c r="FV75" s="22"/>
      <c r="FW75" s="22"/>
      <c r="FX75" s="22"/>
      <c r="FY75" s="22"/>
      <c r="FZ75" s="22"/>
      <c r="GA75" s="22"/>
      <c r="GB75" s="22"/>
      <c r="GC75" s="22"/>
      <c r="GD75" s="22"/>
      <c r="GE75" s="22"/>
      <c r="GF75" s="22"/>
      <c r="GG75" s="22"/>
      <c r="GH75" s="22"/>
      <c r="GI75" s="22"/>
      <c r="GJ75" s="22"/>
      <c r="GK75" s="22"/>
      <c r="GL75" s="22"/>
      <c r="GM75" s="22"/>
      <c r="GN75" s="22"/>
      <c r="GO75" s="22"/>
      <c r="GP75" s="22"/>
      <c r="GQ75" s="22"/>
      <c r="GR75" s="22"/>
      <c r="GS75" s="22"/>
      <c r="GT75" s="22"/>
      <c r="GU75" s="22"/>
      <c r="GV75" s="22"/>
      <c r="GW75" s="22"/>
      <c r="GX75" s="22"/>
      <c r="GY75" s="22"/>
      <c r="GZ75" s="22"/>
      <c r="HA75" s="22"/>
      <c r="HB75" s="22"/>
      <c r="HC75" s="22"/>
      <c r="HD75" s="22"/>
      <c r="HE75" s="22"/>
      <c r="HF75" s="22"/>
      <c r="HG75" s="22"/>
      <c r="HH75" s="22"/>
      <c r="HI75" s="22"/>
      <c r="HJ75" s="22"/>
      <c r="HK75" s="22"/>
      <c r="HL75" s="22"/>
      <c r="HM75" s="22"/>
      <c r="HN75" s="22"/>
      <c r="HO75" s="22"/>
      <c r="HP75" s="22"/>
      <c r="HQ75" s="22"/>
      <c r="HR75" s="22"/>
      <c r="HS75" s="22"/>
      <c r="HT75" s="22"/>
      <c r="HU75" s="22"/>
      <c r="HV75" s="22"/>
      <c r="HW75" s="22"/>
      <c r="HX75" s="22"/>
      <c r="HY75" s="22"/>
      <c r="HZ75" s="22"/>
      <c r="IA75" s="128"/>
      <c r="IB75" s="128"/>
      <c r="IC75" s="128"/>
      <c r="ID75" s="128"/>
      <c r="IE75" s="128"/>
      <c r="IF75" s="128"/>
      <c r="IG75" s="128"/>
      <c r="IH75" s="128"/>
      <c r="II75" s="128"/>
    </row>
    <row r="76" spans="1:243" ht="16.5" customHeight="1">
      <c r="A76" s="17"/>
      <c r="B76" s="337" t="s">
        <v>22</v>
      </c>
      <c r="C76" s="337"/>
      <c r="D76" s="18">
        <v>150</v>
      </c>
      <c r="E76" s="19">
        <v>0.6</v>
      </c>
      <c r="F76" s="19">
        <v>0.6</v>
      </c>
      <c r="G76" s="19">
        <v>14.7</v>
      </c>
      <c r="H76" s="19">
        <v>70.5</v>
      </c>
      <c r="I76" s="80">
        <v>338</v>
      </c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22"/>
      <c r="DT76" s="22"/>
      <c r="DU76" s="22"/>
      <c r="DV76" s="22"/>
      <c r="DW76" s="22"/>
      <c r="DX76" s="22"/>
      <c r="DY76" s="22"/>
      <c r="DZ76" s="22"/>
      <c r="EA76" s="22"/>
      <c r="EB76" s="22"/>
      <c r="EC76" s="22"/>
      <c r="ED76" s="22"/>
      <c r="EE76" s="22"/>
      <c r="EF76" s="22"/>
      <c r="EG76" s="22"/>
      <c r="EH76" s="22"/>
      <c r="EI76" s="22"/>
      <c r="EJ76" s="22"/>
      <c r="EK76" s="22"/>
      <c r="EL76" s="22"/>
      <c r="EM76" s="22"/>
      <c r="EN76" s="22"/>
      <c r="EO76" s="22"/>
      <c r="EP76" s="22"/>
      <c r="EQ76" s="22"/>
      <c r="ER76" s="22"/>
      <c r="ES76" s="22"/>
      <c r="ET76" s="22"/>
      <c r="EU76" s="22"/>
      <c r="EV76" s="22"/>
      <c r="EW76" s="22"/>
      <c r="EX76" s="22"/>
      <c r="EY76" s="22"/>
      <c r="EZ76" s="22"/>
      <c r="FA76" s="22"/>
      <c r="FB76" s="22"/>
      <c r="FC76" s="22"/>
      <c r="FD76" s="22"/>
      <c r="FE76" s="22"/>
      <c r="FF76" s="22"/>
      <c r="FG76" s="22"/>
      <c r="FH76" s="22"/>
      <c r="FI76" s="22"/>
      <c r="FJ76" s="22"/>
      <c r="FK76" s="22"/>
      <c r="FL76" s="22"/>
      <c r="FM76" s="22"/>
      <c r="FN76" s="22"/>
      <c r="FO76" s="22"/>
      <c r="FP76" s="22"/>
      <c r="FQ76" s="22"/>
      <c r="FR76" s="22"/>
      <c r="FS76" s="22"/>
      <c r="FT76" s="22"/>
      <c r="FU76" s="22"/>
      <c r="FV76" s="22"/>
      <c r="FW76" s="22"/>
      <c r="FX76" s="22"/>
      <c r="FY76" s="22"/>
      <c r="FZ76" s="22"/>
      <c r="GA76" s="22"/>
      <c r="GB76" s="22"/>
      <c r="GC76" s="22"/>
      <c r="GD76" s="22"/>
      <c r="GE76" s="22"/>
      <c r="GF76" s="22"/>
      <c r="GG76" s="22"/>
      <c r="GH76" s="22"/>
      <c r="GI76" s="22"/>
      <c r="GJ76" s="22"/>
      <c r="GK76" s="22"/>
      <c r="GL76" s="22"/>
      <c r="GM76" s="22"/>
      <c r="GN76" s="22"/>
      <c r="GO76" s="22"/>
      <c r="GP76" s="22"/>
      <c r="GQ76" s="22"/>
      <c r="GR76" s="22"/>
      <c r="GS76" s="22"/>
      <c r="GT76" s="22"/>
      <c r="GU76" s="22"/>
      <c r="GV76" s="22"/>
      <c r="GW76" s="22"/>
      <c r="GX76" s="22"/>
      <c r="GY76" s="22"/>
      <c r="GZ76" s="22"/>
      <c r="HA76" s="22"/>
      <c r="HB76" s="22"/>
      <c r="HC76" s="22"/>
      <c r="HD76" s="22"/>
      <c r="HE76" s="22"/>
      <c r="HF76" s="22"/>
      <c r="HG76" s="22"/>
      <c r="HH76" s="22"/>
      <c r="HI76" s="22"/>
      <c r="HJ76" s="22"/>
      <c r="HK76" s="22"/>
      <c r="HL76" s="22"/>
      <c r="HM76" s="22"/>
      <c r="HN76" s="22"/>
      <c r="HO76" s="22"/>
      <c r="HP76" s="22"/>
      <c r="HQ76" s="22"/>
      <c r="HR76" s="22"/>
      <c r="HS76" s="22"/>
      <c r="HT76" s="22"/>
      <c r="HU76" s="22"/>
      <c r="HV76" s="22"/>
      <c r="HW76" s="22"/>
      <c r="HX76" s="22"/>
      <c r="HY76" s="22"/>
      <c r="HZ76" s="22"/>
      <c r="IA76" s="23"/>
      <c r="IB76" s="23"/>
      <c r="IC76" s="23"/>
      <c r="ID76" s="23"/>
      <c r="IE76" s="23"/>
      <c r="IF76" s="23"/>
      <c r="IG76" s="23"/>
      <c r="IH76" s="23"/>
      <c r="II76" s="23"/>
    </row>
    <row r="77" spans="1:243" ht="15.6">
      <c r="A77" s="331" t="s">
        <v>15</v>
      </c>
      <c r="B77" s="331"/>
      <c r="C77" s="331"/>
      <c r="D77" s="331"/>
      <c r="E77" s="100">
        <v>18.670000000000002</v>
      </c>
      <c r="F77" s="100">
        <v>9.93</v>
      </c>
      <c r="G77" s="100">
        <v>82.05</v>
      </c>
      <c r="H77" s="101">
        <v>493.41</v>
      </c>
      <c r="I77" s="83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</row>
    <row r="78" spans="1:243" ht="16.5" customHeight="1">
      <c r="A78" s="338" t="s">
        <v>16</v>
      </c>
      <c r="B78" s="338"/>
      <c r="C78" s="338"/>
      <c r="D78" s="338"/>
      <c r="E78" s="338"/>
      <c r="F78" s="338"/>
      <c r="G78" s="338"/>
      <c r="H78" s="338"/>
      <c r="I78" s="338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  <c r="II78" s="5"/>
    </row>
    <row r="79" spans="1:243" ht="15.75" customHeight="1">
      <c r="A79" s="7"/>
      <c r="B79" s="339" t="s">
        <v>17</v>
      </c>
      <c r="C79" s="339"/>
      <c r="D79" s="129">
        <v>100</v>
      </c>
      <c r="E79" s="130">
        <v>1.3</v>
      </c>
      <c r="F79" s="130">
        <v>3.23</v>
      </c>
      <c r="G79" s="130">
        <v>6.45</v>
      </c>
      <c r="H79" s="131">
        <v>60.4</v>
      </c>
      <c r="I79" s="132">
        <v>45</v>
      </c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  <c r="CX79" s="22"/>
      <c r="CY79" s="22"/>
      <c r="CZ79" s="22"/>
      <c r="DA79" s="22"/>
      <c r="DB79" s="22"/>
      <c r="DC79" s="22"/>
      <c r="DD79" s="22"/>
      <c r="DE79" s="22"/>
      <c r="DF79" s="22"/>
      <c r="DG79" s="22"/>
      <c r="DH79" s="22"/>
      <c r="DI79" s="22"/>
      <c r="DJ79" s="22"/>
      <c r="DK79" s="22"/>
      <c r="DL79" s="22"/>
      <c r="DM79" s="22"/>
      <c r="DN79" s="22"/>
      <c r="DO79" s="22"/>
      <c r="DP79" s="22"/>
      <c r="DQ79" s="22"/>
      <c r="DR79" s="22"/>
      <c r="DS79" s="22"/>
      <c r="DT79" s="22"/>
      <c r="DU79" s="22"/>
      <c r="DV79" s="22"/>
      <c r="DW79" s="22"/>
      <c r="DX79" s="22"/>
      <c r="DY79" s="22"/>
      <c r="DZ79" s="22"/>
      <c r="EA79" s="22"/>
      <c r="EB79" s="22"/>
      <c r="EC79" s="22"/>
      <c r="ED79" s="22"/>
      <c r="EE79" s="22"/>
      <c r="EF79" s="22"/>
      <c r="EG79" s="22"/>
      <c r="EH79" s="22"/>
      <c r="EI79" s="22"/>
      <c r="EJ79" s="22"/>
      <c r="EK79" s="22"/>
      <c r="EL79" s="22"/>
      <c r="EM79" s="22"/>
      <c r="EN79" s="22"/>
      <c r="EO79" s="22"/>
      <c r="EP79" s="22"/>
      <c r="EQ79" s="22"/>
      <c r="ER79" s="22"/>
      <c r="ES79" s="22"/>
      <c r="ET79" s="22"/>
      <c r="EU79" s="22"/>
      <c r="EV79" s="22"/>
      <c r="EW79" s="22"/>
      <c r="EX79" s="22"/>
      <c r="EY79" s="22"/>
      <c r="EZ79" s="22"/>
      <c r="FA79" s="22"/>
      <c r="FB79" s="22"/>
      <c r="FC79" s="22"/>
      <c r="FD79" s="22"/>
      <c r="FE79" s="22"/>
      <c r="FF79" s="22"/>
      <c r="FG79" s="22"/>
      <c r="FH79" s="22"/>
      <c r="FI79" s="22"/>
      <c r="FJ79" s="22"/>
      <c r="FK79" s="22"/>
      <c r="FL79" s="22"/>
      <c r="FM79" s="22"/>
      <c r="FN79" s="22"/>
      <c r="FO79" s="22"/>
      <c r="FP79" s="22"/>
      <c r="FQ79" s="22"/>
      <c r="FR79" s="22"/>
      <c r="FS79" s="22"/>
      <c r="FT79" s="22"/>
      <c r="FU79" s="22"/>
      <c r="FV79" s="22"/>
      <c r="FW79" s="22"/>
      <c r="FX79" s="22"/>
      <c r="FY79" s="22"/>
      <c r="FZ79" s="22"/>
      <c r="GA79" s="22"/>
      <c r="GB79" s="22"/>
      <c r="GC79" s="22"/>
      <c r="GD79" s="22"/>
      <c r="GE79" s="22"/>
      <c r="GF79" s="22"/>
      <c r="GG79" s="22"/>
      <c r="GH79" s="22"/>
      <c r="GI79" s="22"/>
      <c r="GJ79" s="22"/>
      <c r="GK79" s="22"/>
      <c r="GL79" s="22"/>
      <c r="GM79" s="22"/>
      <c r="GN79" s="22"/>
      <c r="GO79" s="22"/>
      <c r="GP79" s="22"/>
      <c r="GQ79" s="22"/>
      <c r="GR79" s="22"/>
      <c r="GS79" s="22"/>
      <c r="GT79" s="22"/>
      <c r="GU79" s="22"/>
      <c r="GV79" s="22"/>
      <c r="GW79" s="22"/>
      <c r="GX79" s="22"/>
      <c r="GY79" s="22"/>
      <c r="GZ79" s="22"/>
      <c r="HA79" s="22"/>
      <c r="HB79" s="22"/>
      <c r="HC79" s="22"/>
      <c r="HD79" s="22"/>
      <c r="HE79" s="22"/>
      <c r="HF79" s="22"/>
      <c r="HG79" s="22"/>
      <c r="HH79" s="22"/>
      <c r="HI79" s="22"/>
      <c r="HJ79" s="22"/>
      <c r="HK79" s="22"/>
      <c r="HL79" s="22"/>
      <c r="HM79" s="22"/>
      <c r="HN79" s="22"/>
      <c r="HO79" s="22"/>
      <c r="HP79" s="22"/>
      <c r="HQ79" s="22"/>
      <c r="HR79" s="22"/>
      <c r="HS79" s="22"/>
      <c r="HT79" s="22"/>
      <c r="HU79" s="22"/>
      <c r="HV79" s="22"/>
      <c r="HW79" s="22"/>
      <c r="HX79" s="22"/>
      <c r="HY79" s="22"/>
      <c r="HZ79" s="22"/>
      <c r="IA79" s="23"/>
      <c r="IB79" s="23"/>
      <c r="IC79" s="23"/>
      <c r="ID79" s="23"/>
      <c r="IE79" s="23"/>
      <c r="IF79" s="23"/>
      <c r="IG79" s="23"/>
      <c r="IH79" s="23"/>
      <c r="II79" s="23"/>
    </row>
    <row r="80" spans="1:243" ht="15.75" customHeight="1">
      <c r="A80" s="12"/>
      <c r="B80" s="329" t="s">
        <v>50</v>
      </c>
      <c r="C80" s="329"/>
      <c r="D80" s="13">
        <v>250</v>
      </c>
      <c r="E80" s="34">
        <v>4.49</v>
      </c>
      <c r="F80" s="34">
        <v>5.27</v>
      </c>
      <c r="G80" s="34">
        <v>16.53</v>
      </c>
      <c r="H80" s="70">
        <v>148.25</v>
      </c>
      <c r="I80" s="16">
        <v>102</v>
      </c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  <c r="CX80" s="22"/>
      <c r="CY80" s="22"/>
      <c r="CZ80" s="22"/>
      <c r="DA80" s="22"/>
      <c r="DB80" s="22"/>
      <c r="DC80" s="22"/>
      <c r="DD80" s="22"/>
      <c r="DE80" s="22"/>
      <c r="DF80" s="2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  <c r="DR80" s="22"/>
      <c r="DS80" s="22"/>
      <c r="DT80" s="22"/>
      <c r="DU80" s="22"/>
      <c r="DV80" s="22"/>
      <c r="DW80" s="22"/>
      <c r="DX80" s="22"/>
      <c r="DY80" s="22"/>
      <c r="DZ80" s="22"/>
      <c r="EA80" s="22"/>
      <c r="EB80" s="22"/>
      <c r="EC80" s="22"/>
      <c r="ED80" s="22"/>
      <c r="EE80" s="22"/>
      <c r="EF80" s="22"/>
      <c r="EG80" s="22"/>
      <c r="EH80" s="22"/>
      <c r="EI80" s="22"/>
      <c r="EJ80" s="22"/>
      <c r="EK80" s="22"/>
      <c r="EL80" s="22"/>
      <c r="EM80" s="22"/>
      <c r="EN80" s="22"/>
      <c r="EO80" s="22"/>
      <c r="EP80" s="22"/>
      <c r="EQ80" s="22"/>
      <c r="ER80" s="22"/>
      <c r="ES80" s="22"/>
      <c r="ET80" s="22"/>
      <c r="EU80" s="22"/>
      <c r="EV80" s="22"/>
      <c r="EW80" s="22"/>
      <c r="EX80" s="22"/>
      <c r="EY80" s="22"/>
      <c r="EZ80" s="22"/>
      <c r="FA80" s="22"/>
      <c r="FB80" s="22"/>
      <c r="FC80" s="22"/>
      <c r="FD80" s="22"/>
      <c r="FE80" s="22"/>
      <c r="FF80" s="22"/>
      <c r="FG80" s="22"/>
      <c r="FH80" s="22"/>
      <c r="FI80" s="22"/>
      <c r="FJ80" s="22"/>
      <c r="FK80" s="22"/>
      <c r="FL80" s="22"/>
      <c r="FM80" s="22"/>
      <c r="FN80" s="22"/>
      <c r="FO80" s="22"/>
      <c r="FP80" s="22"/>
      <c r="FQ80" s="22"/>
      <c r="FR80" s="22"/>
      <c r="FS80" s="22"/>
      <c r="FT80" s="22"/>
      <c r="FU80" s="22"/>
      <c r="FV80" s="22"/>
      <c r="FW80" s="22"/>
      <c r="FX80" s="22"/>
      <c r="FY80" s="22"/>
      <c r="FZ80" s="22"/>
      <c r="GA80" s="22"/>
      <c r="GB80" s="22"/>
      <c r="GC80" s="22"/>
      <c r="GD80" s="22"/>
      <c r="GE80" s="22"/>
      <c r="GF80" s="22"/>
      <c r="GG80" s="22"/>
      <c r="GH80" s="22"/>
      <c r="GI80" s="22"/>
      <c r="GJ80" s="22"/>
      <c r="GK80" s="22"/>
      <c r="GL80" s="22"/>
      <c r="GM80" s="22"/>
      <c r="GN80" s="22"/>
      <c r="GO80" s="22"/>
      <c r="GP80" s="22"/>
      <c r="GQ80" s="22"/>
      <c r="GR80" s="22"/>
      <c r="GS80" s="22"/>
      <c r="GT80" s="22"/>
      <c r="GU80" s="22"/>
      <c r="GV80" s="22"/>
      <c r="GW80" s="22"/>
      <c r="GX80" s="22"/>
      <c r="GY80" s="22"/>
      <c r="GZ80" s="22"/>
      <c r="HA80" s="22"/>
      <c r="HB80" s="22"/>
      <c r="HC80" s="22"/>
      <c r="HD80" s="22"/>
      <c r="HE80" s="22"/>
      <c r="HF80" s="22"/>
      <c r="HG80" s="22"/>
      <c r="HH80" s="22"/>
      <c r="HI80" s="22"/>
      <c r="HJ80" s="22"/>
      <c r="HK80" s="22"/>
      <c r="HL80" s="22"/>
      <c r="HM80" s="22"/>
      <c r="HN80" s="22"/>
      <c r="HO80" s="22"/>
      <c r="HP80" s="22"/>
      <c r="HQ80" s="22"/>
      <c r="HR80" s="22"/>
      <c r="HS80" s="22"/>
      <c r="HT80" s="22"/>
      <c r="HU80" s="22"/>
      <c r="HV80" s="22"/>
      <c r="HW80" s="22"/>
      <c r="HX80" s="22"/>
      <c r="HY80" s="22"/>
      <c r="HZ80" s="22"/>
      <c r="IA80" s="23"/>
      <c r="IB80" s="23"/>
      <c r="IC80" s="23"/>
      <c r="ID80" s="23"/>
      <c r="IE80" s="23"/>
      <c r="IF80" s="23"/>
      <c r="IG80" s="23"/>
      <c r="IH80" s="23"/>
      <c r="II80" s="23"/>
    </row>
    <row r="81" spans="1:243" ht="15.75" customHeight="1">
      <c r="A81" s="38"/>
      <c r="B81" s="328" t="s">
        <v>51</v>
      </c>
      <c r="C81" s="328"/>
      <c r="D81" s="90">
        <v>230</v>
      </c>
      <c r="E81" s="49">
        <v>23.37</v>
      </c>
      <c r="F81" s="49">
        <v>17.82</v>
      </c>
      <c r="G81" s="49">
        <v>16.170000000000002</v>
      </c>
      <c r="H81" s="91">
        <v>318.87</v>
      </c>
      <c r="I81" s="96">
        <v>274</v>
      </c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22"/>
      <c r="DW81" s="22"/>
      <c r="DX81" s="22"/>
      <c r="DY81" s="22"/>
      <c r="DZ81" s="22"/>
      <c r="EA81" s="22"/>
      <c r="EB81" s="22"/>
      <c r="EC81" s="22"/>
      <c r="ED81" s="22"/>
      <c r="EE81" s="22"/>
      <c r="EF81" s="22"/>
      <c r="EG81" s="22"/>
      <c r="EH81" s="22"/>
      <c r="EI81" s="22"/>
      <c r="EJ81" s="22"/>
      <c r="EK81" s="22"/>
      <c r="EL81" s="22"/>
      <c r="EM81" s="22"/>
      <c r="EN81" s="22"/>
      <c r="EO81" s="22"/>
      <c r="EP81" s="22"/>
      <c r="EQ81" s="22"/>
      <c r="ER81" s="22"/>
      <c r="ES81" s="22"/>
      <c r="ET81" s="22"/>
      <c r="EU81" s="22"/>
      <c r="EV81" s="22"/>
      <c r="EW81" s="22"/>
      <c r="EX81" s="22"/>
      <c r="EY81" s="22"/>
      <c r="EZ81" s="22"/>
      <c r="FA81" s="22"/>
      <c r="FB81" s="22"/>
      <c r="FC81" s="22"/>
      <c r="FD81" s="22"/>
      <c r="FE81" s="22"/>
      <c r="FF81" s="22"/>
      <c r="FG81" s="22"/>
      <c r="FH81" s="22"/>
      <c r="FI81" s="22"/>
      <c r="FJ81" s="22"/>
      <c r="FK81" s="22"/>
      <c r="FL81" s="22"/>
      <c r="FM81" s="22"/>
      <c r="FN81" s="22"/>
      <c r="FO81" s="22"/>
      <c r="FP81" s="22"/>
      <c r="FQ81" s="22"/>
      <c r="FR81" s="22"/>
      <c r="FS81" s="22"/>
      <c r="FT81" s="22"/>
      <c r="FU81" s="22"/>
      <c r="FV81" s="22"/>
      <c r="FW81" s="22"/>
      <c r="FX81" s="22"/>
      <c r="FY81" s="22"/>
      <c r="FZ81" s="22"/>
      <c r="GA81" s="22"/>
      <c r="GB81" s="22"/>
      <c r="GC81" s="22"/>
      <c r="GD81" s="22"/>
      <c r="GE81" s="22"/>
      <c r="GF81" s="22"/>
      <c r="GG81" s="22"/>
      <c r="GH81" s="22"/>
      <c r="GI81" s="22"/>
      <c r="GJ81" s="22"/>
      <c r="GK81" s="22"/>
      <c r="GL81" s="22"/>
      <c r="GM81" s="22"/>
      <c r="GN81" s="22"/>
      <c r="GO81" s="22"/>
      <c r="GP81" s="22"/>
      <c r="GQ81" s="22"/>
      <c r="GR81" s="22"/>
      <c r="GS81" s="22"/>
      <c r="GT81" s="22"/>
      <c r="GU81" s="22"/>
      <c r="GV81" s="22"/>
      <c r="GW81" s="22"/>
      <c r="GX81" s="22"/>
      <c r="GY81" s="22"/>
      <c r="GZ81" s="22"/>
      <c r="HA81" s="22"/>
      <c r="HB81" s="22"/>
      <c r="HC81" s="22"/>
      <c r="HD81" s="22"/>
      <c r="HE81" s="22"/>
      <c r="HF81" s="22"/>
      <c r="HG81" s="22"/>
      <c r="HH81" s="22"/>
      <c r="HI81" s="22"/>
      <c r="HJ81" s="22"/>
      <c r="HK81" s="22"/>
      <c r="HL81" s="22"/>
      <c r="HM81" s="22"/>
      <c r="HN81" s="22"/>
      <c r="HO81" s="22"/>
      <c r="HP81" s="22"/>
      <c r="HQ81" s="22"/>
      <c r="HR81" s="22"/>
      <c r="HS81" s="22"/>
      <c r="HT81" s="22"/>
      <c r="HU81" s="22"/>
      <c r="HV81" s="22"/>
      <c r="HW81" s="22"/>
      <c r="HX81" s="22"/>
      <c r="HY81" s="22"/>
      <c r="HZ81" s="22"/>
      <c r="IA81" s="23"/>
      <c r="IB81" s="23"/>
      <c r="IC81" s="23"/>
      <c r="ID81" s="23"/>
      <c r="IE81" s="23"/>
      <c r="IF81" s="23"/>
      <c r="IG81" s="23"/>
      <c r="IH81" s="23"/>
      <c r="II81" s="23"/>
    </row>
    <row r="82" spans="1:243" ht="15.75" customHeight="1">
      <c r="A82" s="17"/>
      <c r="B82" s="329" t="s">
        <v>36</v>
      </c>
      <c r="C82" s="329"/>
      <c r="D82" s="55">
        <v>180</v>
      </c>
      <c r="E82" s="14">
        <v>0.16</v>
      </c>
      <c r="F82" s="14">
        <v>0.24</v>
      </c>
      <c r="G82" s="14">
        <v>27.88</v>
      </c>
      <c r="H82" s="15">
        <v>114.6</v>
      </c>
      <c r="I82" s="92">
        <v>342</v>
      </c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  <c r="IG82" s="5"/>
      <c r="IH82" s="5"/>
      <c r="II82" s="5"/>
    </row>
    <row r="83" spans="1:243" ht="15.75" customHeight="1">
      <c r="A83" s="12"/>
      <c r="B83" s="362" t="s">
        <v>13</v>
      </c>
      <c r="C83" s="362"/>
      <c r="D83" s="133">
        <v>60</v>
      </c>
      <c r="E83" s="134">
        <v>3.8</v>
      </c>
      <c r="F83" s="135">
        <v>0.4</v>
      </c>
      <c r="G83" s="135">
        <v>24.6</v>
      </c>
      <c r="H83" s="136">
        <v>117.5</v>
      </c>
      <c r="I83" s="137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  <c r="II83" s="5"/>
    </row>
    <row r="84" spans="1:243" ht="15.75" customHeight="1">
      <c r="A84" s="38"/>
      <c r="B84" s="329" t="s">
        <v>52</v>
      </c>
      <c r="C84" s="329"/>
      <c r="D84" s="138">
        <v>100</v>
      </c>
      <c r="E84" s="74">
        <v>0.8</v>
      </c>
      <c r="F84" s="74">
        <v>0.7</v>
      </c>
      <c r="G84" s="74">
        <v>25.27</v>
      </c>
      <c r="H84" s="75">
        <v>85.52</v>
      </c>
      <c r="I84" s="92">
        <v>406</v>
      </c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  <c r="II84" s="5"/>
    </row>
    <row r="85" spans="1:243" ht="16.5" customHeight="1">
      <c r="A85" s="12"/>
      <c r="B85" s="337" t="s">
        <v>21</v>
      </c>
      <c r="C85" s="337"/>
      <c r="D85" s="6">
        <v>40</v>
      </c>
      <c r="E85" s="19">
        <v>3.08</v>
      </c>
      <c r="F85" s="19">
        <v>0.56000000000000005</v>
      </c>
      <c r="G85" s="19">
        <v>15.08</v>
      </c>
      <c r="H85" s="20">
        <v>80.400000000000006</v>
      </c>
      <c r="I85" s="16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</row>
    <row r="86" spans="1:243" ht="15.6">
      <c r="A86" s="331" t="s">
        <v>24</v>
      </c>
      <c r="B86" s="331"/>
      <c r="C86" s="331"/>
      <c r="D86" s="331"/>
      <c r="E86" s="81">
        <v>37</v>
      </c>
      <c r="F86" s="81">
        <v>28.22</v>
      </c>
      <c r="G86" s="81">
        <v>131.97999999999999</v>
      </c>
      <c r="H86" s="82">
        <v>925.54</v>
      </c>
      <c r="I86" s="83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</row>
    <row r="87" spans="1:243" ht="16.5" customHeight="1">
      <c r="A87" s="363" t="s">
        <v>25</v>
      </c>
      <c r="B87" s="363"/>
      <c r="C87" s="363"/>
      <c r="D87" s="363"/>
      <c r="E87" s="100">
        <v>55.67</v>
      </c>
      <c r="F87" s="100">
        <v>38.15</v>
      </c>
      <c r="G87" s="100">
        <v>214.03</v>
      </c>
      <c r="H87" s="101">
        <v>1418.95</v>
      </c>
      <c r="I87" s="102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  <c r="II87" s="5"/>
    </row>
    <row r="88" spans="1:243" ht="3" customHeight="1">
      <c r="A88" s="139"/>
      <c r="B88" s="333"/>
      <c r="C88" s="333"/>
      <c r="D88" s="333"/>
      <c r="E88" s="333"/>
      <c r="F88" s="333"/>
      <c r="G88" s="333"/>
      <c r="H88" s="333"/>
      <c r="I88" s="140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</row>
    <row r="89" spans="1:243" ht="15.6">
      <c r="A89" s="63" t="s">
        <v>0</v>
      </c>
      <c r="B89" s="1" t="s">
        <v>0</v>
      </c>
      <c r="C89" s="2"/>
      <c r="D89" s="2"/>
      <c r="E89" s="65"/>
      <c r="F89" s="65"/>
      <c r="G89" s="65"/>
      <c r="H89" s="65"/>
      <c r="I89" s="6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</row>
    <row r="90" spans="1:243" ht="15.6">
      <c r="A90" s="63" t="s">
        <v>1</v>
      </c>
      <c r="B90" s="262" t="s">
        <v>114</v>
      </c>
      <c r="C90" s="2"/>
      <c r="D90" s="2"/>
      <c r="E90" s="65"/>
      <c r="F90" s="65"/>
      <c r="G90" s="65"/>
      <c r="H90" s="65"/>
      <c r="I90" s="6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</row>
    <row r="91" spans="1:243" ht="16.5" customHeight="1">
      <c r="A91" s="338" t="s">
        <v>53</v>
      </c>
      <c r="B91" s="338"/>
      <c r="C91" s="338"/>
      <c r="D91" s="338"/>
      <c r="E91" s="338"/>
      <c r="F91" s="338"/>
      <c r="G91" s="338"/>
      <c r="H91" s="338"/>
      <c r="I91" s="338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</row>
    <row r="92" spans="1:243" ht="15.75" customHeight="1">
      <c r="A92" s="340"/>
      <c r="B92" s="341" t="s">
        <v>3</v>
      </c>
      <c r="C92" s="341"/>
      <c r="D92" s="342" t="s">
        <v>4</v>
      </c>
      <c r="E92" s="342" t="s">
        <v>5</v>
      </c>
      <c r="F92" s="342"/>
      <c r="G92" s="342"/>
      <c r="H92" s="342" t="s">
        <v>6</v>
      </c>
      <c r="I92" s="343" t="s">
        <v>7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</row>
    <row r="93" spans="1:243" ht="15.6">
      <c r="A93" s="340"/>
      <c r="B93" s="341"/>
      <c r="C93" s="341"/>
      <c r="D93" s="342"/>
      <c r="E93" s="13" t="s">
        <v>8</v>
      </c>
      <c r="F93" s="13" t="s">
        <v>9</v>
      </c>
      <c r="G93" s="13" t="s">
        <v>10</v>
      </c>
      <c r="H93" s="342"/>
      <c r="I93" s="343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7"/>
      <c r="DL93" s="37"/>
      <c r="DM93" s="37"/>
      <c r="DN93" s="37"/>
      <c r="DO93" s="37"/>
      <c r="DP93" s="37"/>
      <c r="DQ93" s="37"/>
      <c r="DR93" s="37"/>
      <c r="DS93" s="37"/>
      <c r="DT93" s="37"/>
      <c r="DU93" s="37"/>
      <c r="DV93" s="37"/>
      <c r="DW93" s="37"/>
      <c r="DX93" s="37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7"/>
      <c r="EJ93" s="37"/>
      <c r="EK93" s="37"/>
      <c r="EL93" s="37"/>
      <c r="EM93" s="37"/>
      <c r="EN93" s="37"/>
      <c r="EO93" s="37"/>
      <c r="EP93" s="37"/>
      <c r="EQ93" s="37"/>
      <c r="ER93" s="37"/>
      <c r="ES93" s="37"/>
      <c r="ET93" s="37"/>
      <c r="EU93" s="37"/>
      <c r="EV93" s="37"/>
      <c r="EW93" s="37"/>
      <c r="EX93" s="37"/>
      <c r="EY93" s="37"/>
      <c r="EZ93" s="37"/>
      <c r="FA93" s="37"/>
      <c r="FB93" s="37"/>
      <c r="FC93" s="37"/>
      <c r="FD93" s="37"/>
      <c r="FE93" s="37"/>
      <c r="FF93" s="37"/>
      <c r="FG93" s="37"/>
      <c r="FH93" s="37"/>
      <c r="FI93" s="37"/>
      <c r="FJ93" s="37"/>
      <c r="FK93" s="37"/>
      <c r="FL93" s="37"/>
      <c r="FM93" s="37"/>
      <c r="FN93" s="37"/>
      <c r="FO93" s="37"/>
      <c r="FP93" s="37"/>
      <c r="FQ93" s="37"/>
      <c r="FR93" s="37"/>
      <c r="FS93" s="37"/>
      <c r="FT93" s="37"/>
      <c r="FU93" s="37"/>
      <c r="FV93" s="37"/>
      <c r="FW93" s="37"/>
      <c r="FX93" s="37"/>
      <c r="FY93" s="37"/>
      <c r="FZ93" s="37"/>
      <c r="GA93" s="37"/>
      <c r="GB93" s="37"/>
      <c r="GC93" s="37"/>
      <c r="GD93" s="37"/>
      <c r="GE93" s="37"/>
      <c r="GF93" s="37"/>
      <c r="GG93" s="37"/>
      <c r="GH93" s="37"/>
      <c r="GI93" s="37"/>
      <c r="GJ93" s="37"/>
      <c r="GK93" s="37"/>
      <c r="GL93" s="37"/>
      <c r="GM93" s="37"/>
      <c r="GN93" s="37"/>
      <c r="GO93" s="37"/>
      <c r="GP93" s="37"/>
      <c r="GQ93" s="37"/>
      <c r="GR93" s="37"/>
      <c r="GS93" s="37"/>
      <c r="GT93" s="37"/>
      <c r="GU93" s="37"/>
      <c r="GV93" s="37"/>
      <c r="GW93" s="37"/>
      <c r="GX93" s="37"/>
      <c r="GY93" s="37"/>
      <c r="GZ93" s="37"/>
      <c r="HA93" s="37"/>
      <c r="HB93" s="37"/>
      <c r="HC93" s="37"/>
      <c r="HD93" s="37"/>
      <c r="HE93" s="37"/>
      <c r="HF93" s="37"/>
      <c r="HG93" s="37"/>
      <c r="HH93" s="37"/>
      <c r="HI93" s="37"/>
      <c r="HJ93" s="37"/>
      <c r="HK93" s="37"/>
      <c r="HL93" s="37"/>
      <c r="HM93" s="37"/>
      <c r="HN93" s="37"/>
      <c r="HO93" s="37"/>
      <c r="HP93" s="37"/>
      <c r="HQ93" s="37"/>
      <c r="HR93" s="37"/>
      <c r="HS93" s="37"/>
      <c r="HT93" s="37"/>
      <c r="HU93" s="37"/>
      <c r="HV93" s="37"/>
      <c r="HW93" s="37"/>
      <c r="HX93" s="37"/>
      <c r="HY93" s="37"/>
      <c r="HZ93" s="37"/>
      <c r="IA93" s="5"/>
      <c r="IB93" s="5"/>
      <c r="IC93" s="5"/>
      <c r="ID93" s="5"/>
      <c r="IE93" s="5"/>
      <c r="IF93" s="5"/>
      <c r="IG93" s="5"/>
      <c r="IH93" s="5"/>
      <c r="II93" s="5"/>
    </row>
    <row r="94" spans="1:243" ht="16.5" customHeight="1">
      <c r="A94" s="338" t="s">
        <v>11</v>
      </c>
      <c r="B94" s="338"/>
      <c r="C94" s="338"/>
      <c r="D94" s="338"/>
      <c r="E94" s="338"/>
      <c r="F94" s="338"/>
      <c r="G94" s="338"/>
      <c r="H94" s="338"/>
      <c r="I94" s="338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7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7"/>
      <c r="EL94" s="37"/>
      <c r="EM94" s="37"/>
      <c r="EN94" s="37"/>
      <c r="EO94" s="37"/>
      <c r="EP94" s="37"/>
      <c r="EQ94" s="37"/>
      <c r="ER94" s="37"/>
      <c r="ES94" s="37"/>
      <c r="ET94" s="37"/>
      <c r="EU94" s="37"/>
      <c r="EV94" s="37"/>
      <c r="EW94" s="37"/>
      <c r="EX94" s="37"/>
      <c r="EY94" s="37"/>
      <c r="EZ94" s="37"/>
      <c r="FA94" s="37"/>
      <c r="FB94" s="37"/>
      <c r="FC94" s="37"/>
      <c r="FD94" s="37"/>
      <c r="FE94" s="37"/>
      <c r="FF94" s="37"/>
      <c r="FG94" s="37"/>
      <c r="FH94" s="37"/>
      <c r="FI94" s="37"/>
      <c r="FJ94" s="37"/>
      <c r="FK94" s="37"/>
      <c r="FL94" s="37"/>
      <c r="FM94" s="37"/>
      <c r="FN94" s="37"/>
      <c r="FO94" s="37"/>
      <c r="FP94" s="37"/>
      <c r="FQ94" s="37"/>
      <c r="FR94" s="37"/>
      <c r="FS94" s="37"/>
      <c r="FT94" s="37"/>
      <c r="FU94" s="37"/>
      <c r="FV94" s="37"/>
      <c r="FW94" s="37"/>
      <c r="FX94" s="37"/>
      <c r="FY94" s="37"/>
      <c r="FZ94" s="37"/>
      <c r="GA94" s="37"/>
      <c r="GB94" s="37"/>
      <c r="GC94" s="37"/>
      <c r="GD94" s="37"/>
      <c r="GE94" s="37"/>
      <c r="GF94" s="37"/>
      <c r="GG94" s="37"/>
      <c r="GH94" s="37"/>
      <c r="GI94" s="37"/>
      <c r="GJ94" s="37"/>
      <c r="GK94" s="37"/>
      <c r="GL94" s="37"/>
      <c r="GM94" s="37"/>
      <c r="GN94" s="37"/>
      <c r="GO94" s="37"/>
      <c r="GP94" s="37"/>
      <c r="GQ94" s="37"/>
      <c r="GR94" s="37"/>
      <c r="GS94" s="37"/>
      <c r="GT94" s="37"/>
      <c r="GU94" s="37"/>
      <c r="GV94" s="37"/>
      <c r="GW94" s="37"/>
      <c r="GX94" s="37"/>
      <c r="GY94" s="37"/>
      <c r="GZ94" s="37"/>
      <c r="HA94" s="37"/>
      <c r="HB94" s="37"/>
      <c r="HC94" s="37"/>
      <c r="HD94" s="37"/>
      <c r="HE94" s="37"/>
      <c r="HF94" s="37"/>
      <c r="HG94" s="37"/>
      <c r="HH94" s="37"/>
      <c r="HI94" s="37"/>
      <c r="HJ94" s="37"/>
      <c r="HK94" s="37"/>
      <c r="HL94" s="37"/>
      <c r="HM94" s="37"/>
      <c r="HN94" s="37"/>
      <c r="HO94" s="37"/>
      <c r="HP94" s="37"/>
      <c r="HQ94" s="37"/>
      <c r="HR94" s="37"/>
      <c r="HS94" s="37"/>
      <c r="HT94" s="37"/>
      <c r="HU94" s="37"/>
      <c r="HV94" s="37"/>
      <c r="HW94" s="37"/>
      <c r="HX94" s="37"/>
      <c r="HY94" s="37"/>
      <c r="HZ94" s="37"/>
      <c r="IA94" s="5"/>
      <c r="IB94" s="5"/>
      <c r="IC94" s="5"/>
      <c r="ID94" s="5"/>
      <c r="IE94" s="5"/>
      <c r="IF94" s="5"/>
      <c r="IG94" s="5"/>
      <c r="IH94" s="5"/>
      <c r="II94" s="5"/>
    </row>
    <row r="95" spans="1:243" ht="15.75" customHeight="1">
      <c r="A95" s="141"/>
      <c r="B95" s="344" t="s">
        <v>54</v>
      </c>
      <c r="C95" s="344"/>
      <c r="D95" s="67">
        <v>85</v>
      </c>
      <c r="E95" s="142">
        <v>12.75</v>
      </c>
      <c r="F95" s="142">
        <v>18.7</v>
      </c>
      <c r="G95" s="142">
        <v>11.06</v>
      </c>
      <c r="H95" s="143">
        <v>265.81</v>
      </c>
      <c r="I95" s="144">
        <v>268</v>
      </c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7"/>
      <c r="ES95" s="37"/>
      <c r="ET95" s="37"/>
      <c r="EU95" s="37"/>
      <c r="EV95" s="37"/>
      <c r="EW95" s="37"/>
      <c r="EX95" s="37"/>
      <c r="EY95" s="37"/>
      <c r="EZ95" s="37"/>
      <c r="FA95" s="37"/>
      <c r="FB95" s="37"/>
      <c r="FC95" s="37"/>
      <c r="FD95" s="37"/>
      <c r="FE95" s="37"/>
      <c r="FF95" s="37"/>
      <c r="FG95" s="37"/>
      <c r="FH95" s="37"/>
      <c r="FI95" s="37"/>
      <c r="FJ95" s="37"/>
      <c r="FK95" s="37"/>
      <c r="FL95" s="37"/>
      <c r="FM95" s="37"/>
      <c r="FN95" s="37"/>
      <c r="FO95" s="37"/>
      <c r="FP95" s="37"/>
      <c r="FQ95" s="37"/>
      <c r="FR95" s="37"/>
      <c r="FS95" s="37"/>
      <c r="FT95" s="37"/>
      <c r="FU95" s="37"/>
      <c r="FV95" s="37"/>
      <c r="FW95" s="37"/>
      <c r="FX95" s="37"/>
      <c r="FY95" s="37"/>
      <c r="FZ95" s="37"/>
      <c r="GA95" s="37"/>
      <c r="GB95" s="37"/>
      <c r="GC95" s="37"/>
      <c r="GD95" s="37"/>
      <c r="GE95" s="37"/>
      <c r="GF95" s="37"/>
      <c r="GG95" s="37"/>
      <c r="GH95" s="37"/>
      <c r="GI95" s="37"/>
      <c r="GJ95" s="37"/>
      <c r="GK95" s="37"/>
      <c r="GL95" s="37"/>
      <c r="GM95" s="37"/>
      <c r="GN95" s="37"/>
      <c r="GO95" s="37"/>
      <c r="GP95" s="37"/>
      <c r="GQ95" s="37"/>
      <c r="GR95" s="37"/>
      <c r="GS95" s="37"/>
      <c r="GT95" s="37"/>
      <c r="GU95" s="37"/>
      <c r="GV95" s="37"/>
      <c r="GW95" s="37"/>
      <c r="GX95" s="37"/>
      <c r="GY95" s="37"/>
      <c r="GZ95" s="37"/>
      <c r="HA95" s="37"/>
      <c r="HB95" s="37"/>
      <c r="HC95" s="37"/>
      <c r="HD95" s="37"/>
      <c r="HE95" s="37"/>
      <c r="HF95" s="37"/>
      <c r="HG95" s="37"/>
      <c r="HH95" s="37"/>
      <c r="HI95" s="37"/>
      <c r="HJ95" s="37"/>
      <c r="HK95" s="37"/>
      <c r="HL95" s="37"/>
      <c r="HM95" s="37"/>
      <c r="HN95" s="37"/>
      <c r="HO95" s="37"/>
      <c r="HP95" s="37"/>
      <c r="HQ95" s="37"/>
      <c r="HR95" s="37"/>
      <c r="HS95" s="37"/>
      <c r="HT95" s="37"/>
      <c r="HU95" s="37"/>
      <c r="HV95" s="37"/>
      <c r="HW95" s="37"/>
      <c r="HX95" s="37"/>
      <c r="HY95" s="37"/>
      <c r="HZ95" s="37"/>
      <c r="IA95" s="5"/>
      <c r="IB95" s="5"/>
      <c r="IC95" s="5"/>
      <c r="ID95" s="5"/>
      <c r="IE95" s="5"/>
      <c r="IF95" s="5"/>
      <c r="IG95" s="5"/>
      <c r="IH95" s="5"/>
      <c r="II95" s="5"/>
    </row>
    <row r="96" spans="1:243" ht="15.75" customHeight="1">
      <c r="A96" s="33"/>
      <c r="B96" s="329" t="s">
        <v>55</v>
      </c>
      <c r="C96" s="329"/>
      <c r="D96" s="55">
        <v>160</v>
      </c>
      <c r="E96" s="14">
        <v>2.69</v>
      </c>
      <c r="F96" s="14">
        <v>16.75</v>
      </c>
      <c r="G96" s="14">
        <v>13.1</v>
      </c>
      <c r="H96" s="15">
        <v>216.38</v>
      </c>
      <c r="I96" s="145">
        <v>143</v>
      </c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7"/>
      <c r="DX96" s="37"/>
      <c r="DY96" s="37"/>
      <c r="DZ96" s="37"/>
      <c r="EA96" s="37"/>
      <c r="EB96" s="37"/>
      <c r="EC96" s="37"/>
      <c r="ED96" s="37"/>
      <c r="EE96" s="37"/>
      <c r="EF96" s="37"/>
      <c r="EG96" s="37"/>
      <c r="EH96" s="37"/>
      <c r="EI96" s="37"/>
      <c r="EJ96" s="37"/>
      <c r="EK96" s="37"/>
      <c r="EL96" s="37"/>
      <c r="EM96" s="37"/>
      <c r="EN96" s="37"/>
      <c r="EO96" s="37"/>
      <c r="EP96" s="37"/>
      <c r="EQ96" s="37"/>
      <c r="ER96" s="37"/>
      <c r="ES96" s="37"/>
      <c r="ET96" s="37"/>
      <c r="EU96" s="37"/>
      <c r="EV96" s="37"/>
      <c r="EW96" s="37"/>
      <c r="EX96" s="37"/>
      <c r="EY96" s="37"/>
      <c r="EZ96" s="37"/>
      <c r="FA96" s="37"/>
      <c r="FB96" s="37"/>
      <c r="FC96" s="37"/>
      <c r="FD96" s="37"/>
      <c r="FE96" s="37"/>
      <c r="FF96" s="37"/>
      <c r="FG96" s="37"/>
      <c r="FH96" s="37"/>
      <c r="FI96" s="37"/>
      <c r="FJ96" s="37"/>
      <c r="FK96" s="37"/>
      <c r="FL96" s="37"/>
      <c r="FM96" s="37"/>
      <c r="FN96" s="37"/>
      <c r="FO96" s="37"/>
      <c r="FP96" s="37"/>
      <c r="FQ96" s="37"/>
      <c r="FR96" s="37"/>
      <c r="FS96" s="37"/>
      <c r="FT96" s="37"/>
      <c r="FU96" s="37"/>
      <c r="FV96" s="37"/>
      <c r="FW96" s="37"/>
      <c r="FX96" s="37"/>
      <c r="FY96" s="37"/>
      <c r="FZ96" s="37"/>
      <c r="GA96" s="37"/>
      <c r="GB96" s="37"/>
      <c r="GC96" s="37"/>
      <c r="GD96" s="37"/>
      <c r="GE96" s="37"/>
      <c r="GF96" s="37"/>
      <c r="GG96" s="37"/>
      <c r="GH96" s="37"/>
      <c r="GI96" s="37"/>
      <c r="GJ96" s="37"/>
      <c r="GK96" s="37"/>
      <c r="GL96" s="37"/>
      <c r="GM96" s="37"/>
      <c r="GN96" s="37"/>
      <c r="GO96" s="37"/>
      <c r="GP96" s="37"/>
      <c r="GQ96" s="37"/>
      <c r="GR96" s="37"/>
      <c r="GS96" s="37"/>
      <c r="GT96" s="37"/>
      <c r="GU96" s="37"/>
      <c r="GV96" s="37"/>
      <c r="GW96" s="37"/>
      <c r="GX96" s="37"/>
      <c r="GY96" s="37"/>
      <c r="GZ96" s="37"/>
      <c r="HA96" s="37"/>
      <c r="HB96" s="37"/>
      <c r="HC96" s="37"/>
      <c r="HD96" s="37"/>
      <c r="HE96" s="37"/>
      <c r="HF96" s="37"/>
      <c r="HG96" s="37"/>
      <c r="HH96" s="37"/>
      <c r="HI96" s="37"/>
      <c r="HJ96" s="37"/>
      <c r="HK96" s="37"/>
      <c r="HL96" s="37"/>
      <c r="HM96" s="37"/>
      <c r="HN96" s="37"/>
      <c r="HO96" s="37"/>
      <c r="HP96" s="37"/>
      <c r="HQ96" s="37"/>
      <c r="HR96" s="37"/>
      <c r="HS96" s="37"/>
      <c r="HT96" s="37"/>
      <c r="HU96" s="37"/>
      <c r="HV96" s="37"/>
      <c r="HW96" s="37"/>
      <c r="HX96" s="37"/>
      <c r="HY96" s="37"/>
      <c r="HZ96" s="37"/>
      <c r="IA96" s="5"/>
      <c r="IB96" s="5"/>
      <c r="IC96" s="5"/>
      <c r="ID96" s="5"/>
      <c r="IE96" s="5"/>
      <c r="IF96" s="5"/>
      <c r="IG96" s="5"/>
      <c r="IH96" s="5"/>
      <c r="II96" s="5"/>
    </row>
    <row r="97" spans="1:243" ht="15.75" customHeight="1">
      <c r="A97" s="33"/>
      <c r="B97" s="329" t="s">
        <v>32</v>
      </c>
      <c r="C97" s="329"/>
      <c r="D97" s="55">
        <v>40</v>
      </c>
      <c r="E97" s="77">
        <v>3.04</v>
      </c>
      <c r="F97" s="77">
        <v>0.32</v>
      </c>
      <c r="G97" s="77">
        <v>19.68</v>
      </c>
      <c r="H97" s="78">
        <v>94</v>
      </c>
      <c r="I97" s="145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7"/>
      <c r="EV97" s="37"/>
      <c r="EW97" s="37"/>
      <c r="EX97" s="37"/>
      <c r="EY97" s="37"/>
      <c r="EZ97" s="37"/>
      <c r="FA97" s="37"/>
      <c r="FB97" s="37"/>
      <c r="FC97" s="37"/>
      <c r="FD97" s="37"/>
      <c r="FE97" s="37"/>
      <c r="FF97" s="37"/>
      <c r="FG97" s="37"/>
      <c r="FH97" s="37"/>
      <c r="FI97" s="37"/>
      <c r="FJ97" s="37"/>
      <c r="FK97" s="37"/>
      <c r="FL97" s="37"/>
      <c r="FM97" s="37"/>
      <c r="FN97" s="37"/>
      <c r="FO97" s="37"/>
      <c r="FP97" s="37"/>
      <c r="FQ97" s="37"/>
      <c r="FR97" s="37"/>
      <c r="FS97" s="37"/>
      <c r="FT97" s="37"/>
      <c r="FU97" s="37"/>
      <c r="FV97" s="37"/>
      <c r="FW97" s="37"/>
      <c r="FX97" s="37"/>
      <c r="FY97" s="37"/>
      <c r="FZ97" s="37"/>
      <c r="GA97" s="37"/>
      <c r="GB97" s="37"/>
      <c r="GC97" s="37"/>
      <c r="GD97" s="37"/>
      <c r="GE97" s="37"/>
      <c r="GF97" s="37"/>
      <c r="GG97" s="37"/>
      <c r="GH97" s="37"/>
      <c r="GI97" s="37"/>
      <c r="GJ97" s="37"/>
      <c r="GK97" s="37"/>
      <c r="GL97" s="37"/>
      <c r="GM97" s="37"/>
      <c r="GN97" s="37"/>
      <c r="GO97" s="37"/>
      <c r="GP97" s="37"/>
      <c r="GQ97" s="37"/>
      <c r="GR97" s="37"/>
      <c r="GS97" s="37"/>
      <c r="GT97" s="37"/>
      <c r="GU97" s="37"/>
      <c r="GV97" s="37"/>
      <c r="GW97" s="37"/>
      <c r="GX97" s="37"/>
      <c r="GY97" s="37"/>
      <c r="GZ97" s="37"/>
      <c r="HA97" s="37"/>
      <c r="HB97" s="37"/>
      <c r="HC97" s="37"/>
      <c r="HD97" s="37"/>
      <c r="HE97" s="37"/>
      <c r="HF97" s="37"/>
      <c r="HG97" s="37"/>
      <c r="HH97" s="37"/>
      <c r="HI97" s="37"/>
      <c r="HJ97" s="37"/>
      <c r="HK97" s="37"/>
      <c r="HL97" s="37"/>
      <c r="HM97" s="37"/>
      <c r="HN97" s="37"/>
      <c r="HO97" s="37"/>
      <c r="HP97" s="37"/>
      <c r="HQ97" s="37"/>
      <c r="HR97" s="37"/>
      <c r="HS97" s="37"/>
      <c r="HT97" s="37"/>
      <c r="HU97" s="37"/>
      <c r="HV97" s="37"/>
      <c r="HW97" s="37"/>
      <c r="HX97" s="37"/>
      <c r="HY97" s="37"/>
      <c r="HZ97" s="37"/>
      <c r="IA97" s="5"/>
      <c r="IB97" s="5"/>
      <c r="IC97" s="5"/>
      <c r="ID97" s="5"/>
      <c r="IE97" s="5"/>
      <c r="IF97" s="5"/>
      <c r="IG97" s="5"/>
      <c r="IH97" s="5"/>
      <c r="II97" s="5"/>
    </row>
    <row r="98" spans="1:243" ht="16.5" customHeight="1">
      <c r="A98" s="17"/>
      <c r="B98" s="337" t="s">
        <v>30</v>
      </c>
      <c r="C98" s="337"/>
      <c r="D98" s="146" t="s">
        <v>31</v>
      </c>
      <c r="E98" s="19">
        <v>0.2</v>
      </c>
      <c r="F98" s="19">
        <v>0.02</v>
      </c>
      <c r="G98" s="19">
        <v>16</v>
      </c>
      <c r="H98" s="20">
        <v>65</v>
      </c>
      <c r="I98" s="80">
        <v>393</v>
      </c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  <c r="BT98" s="22"/>
      <c r="BU98" s="22"/>
      <c r="BV98" s="22"/>
      <c r="BW98" s="22"/>
      <c r="BX98" s="22"/>
      <c r="BY98" s="22"/>
      <c r="BZ98" s="22"/>
      <c r="CA98" s="22"/>
      <c r="CB98" s="22"/>
      <c r="CC98" s="22"/>
      <c r="CD98" s="22"/>
      <c r="CE98" s="22"/>
      <c r="CF98" s="22"/>
      <c r="CG98" s="22"/>
      <c r="CH98" s="22"/>
      <c r="CI98" s="22"/>
      <c r="CJ98" s="22"/>
      <c r="CK98" s="22"/>
      <c r="CL98" s="22"/>
      <c r="CM98" s="22"/>
      <c r="CN98" s="22"/>
      <c r="CO98" s="22"/>
      <c r="CP98" s="22"/>
      <c r="CQ98" s="22"/>
      <c r="CR98" s="22"/>
      <c r="CS98" s="22"/>
      <c r="CT98" s="22"/>
      <c r="CU98" s="22"/>
      <c r="CV98" s="22"/>
      <c r="CW98" s="22"/>
      <c r="CX98" s="22"/>
      <c r="CY98" s="22"/>
      <c r="CZ98" s="22"/>
      <c r="DA98" s="22"/>
      <c r="DB98" s="22"/>
      <c r="DC98" s="22"/>
      <c r="DD98" s="22"/>
      <c r="DE98" s="22"/>
      <c r="DF98" s="22"/>
      <c r="DG98" s="22"/>
      <c r="DH98" s="22"/>
      <c r="DI98" s="22"/>
      <c r="DJ98" s="22"/>
      <c r="DK98" s="22"/>
      <c r="DL98" s="22"/>
      <c r="DM98" s="22"/>
      <c r="DN98" s="22"/>
      <c r="DO98" s="22"/>
      <c r="DP98" s="22"/>
      <c r="DQ98" s="22"/>
      <c r="DR98" s="22"/>
      <c r="DS98" s="22"/>
      <c r="DT98" s="22"/>
      <c r="DU98" s="22"/>
      <c r="DV98" s="22"/>
      <c r="DW98" s="22"/>
      <c r="DX98" s="22"/>
      <c r="DY98" s="22"/>
      <c r="DZ98" s="22"/>
      <c r="EA98" s="22"/>
      <c r="EB98" s="22"/>
      <c r="EC98" s="22"/>
      <c r="ED98" s="22"/>
      <c r="EE98" s="22"/>
      <c r="EF98" s="22"/>
      <c r="EG98" s="22"/>
      <c r="EH98" s="22"/>
      <c r="EI98" s="22"/>
      <c r="EJ98" s="22"/>
      <c r="EK98" s="22"/>
      <c r="EL98" s="22"/>
      <c r="EM98" s="22"/>
      <c r="EN98" s="22"/>
      <c r="EO98" s="22"/>
      <c r="EP98" s="22"/>
      <c r="EQ98" s="22"/>
      <c r="ER98" s="22"/>
      <c r="ES98" s="22"/>
      <c r="ET98" s="22"/>
      <c r="EU98" s="22"/>
      <c r="EV98" s="22"/>
      <c r="EW98" s="22"/>
      <c r="EX98" s="22"/>
      <c r="EY98" s="22"/>
      <c r="EZ98" s="22"/>
      <c r="FA98" s="22"/>
      <c r="FB98" s="22"/>
      <c r="FC98" s="22"/>
      <c r="FD98" s="22"/>
      <c r="FE98" s="22"/>
      <c r="FF98" s="22"/>
      <c r="FG98" s="22"/>
      <c r="FH98" s="22"/>
      <c r="FI98" s="22"/>
      <c r="FJ98" s="22"/>
      <c r="FK98" s="22"/>
      <c r="FL98" s="22"/>
      <c r="FM98" s="22"/>
      <c r="FN98" s="22"/>
      <c r="FO98" s="22"/>
      <c r="FP98" s="22"/>
      <c r="FQ98" s="22"/>
      <c r="FR98" s="22"/>
      <c r="FS98" s="22"/>
      <c r="FT98" s="22"/>
      <c r="FU98" s="22"/>
      <c r="FV98" s="22"/>
      <c r="FW98" s="22"/>
      <c r="FX98" s="22"/>
      <c r="FY98" s="22"/>
      <c r="FZ98" s="22"/>
      <c r="GA98" s="22"/>
      <c r="GB98" s="22"/>
      <c r="GC98" s="22"/>
      <c r="GD98" s="22"/>
      <c r="GE98" s="22"/>
      <c r="GF98" s="22"/>
      <c r="GG98" s="22"/>
      <c r="GH98" s="22"/>
      <c r="GI98" s="22"/>
      <c r="GJ98" s="22"/>
      <c r="GK98" s="22"/>
      <c r="GL98" s="22"/>
      <c r="GM98" s="22"/>
      <c r="GN98" s="22"/>
      <c r="GO98" s="22"/>
      <c r="GP98" s="22"/>
      <c r="GQ98" s="22"/>
      <c r="GR98" s="22"/>
      <c r="GS98" s="22"/>
      <c r="GT98" s="22"/>
      <c r="GU98" s="22"/>
      <c r="GV98" s="22"/>
      <c r="GW98" s="22"/>
      <c r="GX98" s="22"/>
      <c r="GY98" s="22"/>
      <c r="GZ98" s="22"/>
      <c r="HA98" s="22"/>
      <c r="HB98" s="22"/>
      <c r="HC98" s="22"/>
      <c r="HD98" s="22"/>
      <c r="HE98" s="22"/>
      <c r="HF98" s="22"/>
      <c r="HG98" s="22"/>
      <c r="HH98" s="22"/>
      <c r="HI98" s="22"/>
      <c r="HJ98" s="22"/>
      <c r="HK98" s="22"/>
      <c r="HL98" s="22"/>
      <c r="HM98" s="22"/>
      <c r="HN98" s="22"/>
      <c r="HO98" s="22"/>
      <c r="HP98" s="22"/>
      <c r="HQ98" s="22"/>
      <c r="HR98" s="22"/>
      <c r="HS98" s="22"/>
      <c r="HT98" s="22"/>
      <c r="HU98" s="22"/>
      <c r="HV98" s="22"/>
      <c r="HW98" s="22"/>
      <c r="HX98" s="22"/>
      <c r="HY98" s="22"/>
      <c r="HZ98" s="22"/>
      <c r="IA98" s="23"/>
      <c r="IB98" s="23"/>
      <c r="IC98" s="23"/>
      <c r="ID98" s="23"/>
      <c r="IE98" s="23"/>
      <c r="IF98" s="23"/>
      <c r="IG98" s="23"/>
      <c r="IH98" s="23"/>
      <c r="II98" s="23"/>
    </row>
    <row r="99" spans="1:243" ht="15.6">
      <c r="A99" s="331" t="s">
        <v>15</v>
      </c>
      <c r="B99" s="331"/>
      <c r="C99" s="331"/>
      <c r="D99" s="331"/>
      <c r="E99" s="81">
        <v>18.68</v>
      </c>
      <c r="F99" s="81">
        <v>35.79</v>
      </c>
      <c r="G99" s="81">
        <v>59.84</v>
      </c>
      <c r="H99" s="82">
        <v>641.19000000000005</v>
      </c>
      <c r="I99" s="83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7"/>
      <c r="CK99" s="37"/>
      <c r="CL99" s="37"/>
      <c r="CM99" s="37"/>
      <c r="CN99" s="37"/>
      <c r="CO99" s="37"/>
      <c r="CP99" s="37"/>
      <c r="CQ99" s="37"/>
      <c r="CR99" s="37"/>
      <c r="CS99" s="37"/>
      <c r="CT99" s="37"/>
      <c r="CU99" s="37"/>
      <c r="CV99" s="37"/>
      <c r="CW99" s="37"/>
      <c r="CX99" s="37"/>
      <c r="CY99" s="37"/>
      <c r="CZ99" s="37"/>
      <c r="DA99" s="37"/>
      <c r="DB99" s="37"/>
      <c r="DC99" s="37"/>
      <c r="DD99" s="37"/>
      <c r="DE99" s="37"/>
      <c r="DF99" s="37"/>
      <c r="DG99" s="37"/>
      <c r="DH99" s="37"/>
      <c r="DI99" s="37"/>
      <c r="DJ99" s="37"/>
      <c r="DK99" s="37"/>
      <c r="DL99" s="37"/>
      <c r="DM99" s="37"/>
      <c r="DN99" s="37"/>
      <c r="DO99" s="37"/>
      <c r="DP99" s="37"/>
      <c r="DQ99" s="37"/>
      <c r="DR99" s="37"/>
      <c r="DS99" s="37"/>
      <c r="DT99" s="37"/>
      <c r="DU99" s="37"/>
      <c r="DV99" s="37"/>
      <c r="DW99" s="37"/>
      <c r="DX99" s="37"/>
      <c r="DY99" s="37"/>
      <c r="DZ99" s="37"/>
      <c r="EA99" s="37"/>
      <c r="EB99" s="37"/>
      <c r="EC99" s="37"/>
      <c r="ED99" s="37"/>
      <c r="EE99" s="37"/>
      <c r="EF99" s="37"/>
      <c r="EG99" s="37"/>
      <c r="EH99" s="37"/>
      <c r="EI99" s="37"/>
      <c r="EJ99" s="37"/>
      <c r="EK99" s="37"/>
      <c r="EL99" s="37"/>
      <c r="EM99" s="37"/>
      <c r="EN99" s="37"/>
      <c r="EO99" s="37"/>
      <c r="EP99" s="37"/>
      <c r="EQ99" s="37"/>
      <c r="ER99" s="37"/>
      <c r="ES99" s="37"/>
      <c r="ET99" s="37"/>
      <c r="EU99" s="37"/>
      <c r="EV99" s="37"/>
      <c r="EW99" s="37"/>
      <c r="EX99" s="37"/>
      <c r="EY99" s="37"/>
      <c r="EZ99" s="37"/>
      <c r="FA99" s="37"/>
      <c r="FB99" s="37"/>
      <c r="FC99" s="37"/>
      <c r="FD99" s="37"/>
      <c r="FE99" s="37"/>
      <c r="FF99" s="37"/>
      <c r="FG99" s="37"/>
      <c r="FH99" s="37"/>
      <c r="FI99" s="37"/>
      <c r="FJ99" s="37"/>
      <c r="FK99" s="37"/>
      <c r="FL99" s="37"/>
      <c r="FM99" s="37"/>
      <c r="FN99" s="37"/>
      <c r="FO99" s="37"/>
      <c r="FP99" s="37"/>
      <c r="FQ99" s="37"/>
      <c r="FR99" s="37"/>
      <c r="FS99" s="37"/>
      <c r="FT99" s="37"/>
      <c r="FU99" s="37"/>
      <c r="FV99" s="37"/>
      <c r="FW99" s="37"/>
      <c r="FX99" s="37"/>
      <c r="FY99" s="37"/>
      <c r="FZ99" s="37"/>
      <c r="GA99" s="37"/>
      <c r="GB99" s="37"/>
      <c r="GC99" s="37"/>
      <c r="GD99" s="37"/>
      <c r="GE99" s="37"/>
      <c r="GF99" s="37"/>
      <c r="GG99" s="37"/>
      <c r="GH99" s="37"/>
      <c r="GI99" s="37"/>
      <c r="GJ99" s="37"/>
      <c r="GK99" s="37"/>
      <c r="GL99" s="37"/>
      <c r="GM99" s="37"/>
      <c r="GN99" s="37"/>
      <c r="GO99" s="37"/>
      <c r="GP99" s="37"/>
      <c r="GQ99" s="37"/>
      <c r="GR99" s="37"/>
      <c r="GS99" s="37"/>
      <c r="GT99" s="37"/>
      <c r="GU99" s="37"/>
      <c r="GV99" s="37"/>
      <c r="GW99" s="37"/>
      <c r="GX99" s="37"/>
      <c r="GY99" s="37"/>
      <c r="GZ99" s="37"/>
      <c r="HA99" s="37"/>
      <c r="HB99" s="37"/>
      <c r="HC99" s="37"/>
      <c r="HD99" s="37"/>
      <c r="HE99" s="37"/>
      <c r="HF99" s="37"/>
      <c r="HG99" s="37"/>
      <c r="HH99" s="37"/>
      <c r="HI99" s="37"/>
      <c r="HJ99" s="37"/>
      <c r="HK99" s="37"/>
      <c r="HL99" s="37"/>
      <c r="HM99" s="37"/>
      <c r="HN99" s="37"/>
      <c r="HO99" s="37"/>
      <c r="HP99" s="37"/>
      <c r="HQ99" s="37"/>
      <c r="HR99" s="37"/>
      <c r="HS99" s="37"/>
      <c r="HT99" s="37"/>
      <c r="HU99" s="37"/>
      <c r="HV99" s="37"/>
      <c r="HW99" s="37"/>
      <c r="HX99" s="37"/>
      <c r="HY99" s="37"/>
      <c r="HZ99" s="37"/>
      <c r="IA99" s="5"/>
      <c r="IB99" s="5"/>
      <c r="IC99" s="5"/>
      <c r="ID99" s="5"/>
      <c r="IE99" s="5"/>
      <c r="IF99" s="5"/>
      <c r="IG99" s="5"/>
      <c r="IH99" s="5"/>
      <c r="II99" s="5"/>
    </row>
    <row r="100" spans="1:243" ht="16.5" customHeight="1">
      <c r="A100" s="338" t="s">
        <v>16</v>
      </c>
      <c r="B100" s="338"/>
      <c r="C100" s="338"/>
      <c r="D100" s="338"/>
      <c r="E100" s="338"/>
      <c r="F100" s="338"/>
      <c r="G100" s="338"/>
      <c r="H100" s="338"/>
      <c r="I100" s="338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  <c r="BX100" s="37"/>
      <c r="BY100" s="37"/>
      <c r="BZ100" s="37"/>
      <c r="CA100" s="37"/>
      <c r="CB100" s="37"/>
      <c r="CC100" s="37"/>
      <c r="CD100" s="37"/>
      <c r="CE100" s="37"/>
      <c r="CF100" s="37"/>
      <c r="CG100" s="37"/>
      <c r="CH100" s="37"/>
      <c r="CI100" s="37"/>
      <c r="CJ100" s="37"/>
      <c r="CK100" s="37"/>
      <c r="CL100" s="37"/>
      <c r="CM100" s="37"/>
      <c r="CN100" s="37"/>
      <c r="CO100" s="37"/>
      <c r="CP100" s="37"/>
      <c r="CQ100" s="37"/>
      <c r="CR100" s="37"/>
      <c r="CS100" s="37"/>
      <c r="CT100" s="37"/>
      <c r="CU100" s="37"/>
      <c r="CV100" s="37"/>
      <c r="CW100" s="37"/>
      <c r="CX100" s="37"/>
      <c r="CY100" s="37"/>
      <c r="CZ100" s="37"/>
      <c r="DA100" s="37"/>
      <c r="DB100" s="37"/>
      <c r="DC100" s="37"/>
      <c r="DD100" s="37"/>
      <c r="DE100" s="37"/>
      <c r="DF100" s="37"/>
      <c r="DG100" s="37"/>
      <c r="DH100" s="37"/>
      <c r="DI100" s="37"/>
      <c r="DJ100" s="37"/>
      <c r="DK100" s="37"/>
      <c r="DL100" s="37"/>
      <c r="DM100" s="37"/>
      <c r="DN100" s="37"/>
      <c r="DO100" s="37"/>
      <c r="DP100" s="37"/>
      <c r="DQ100" s="37"/>
      <c r="DR100" s="37"/>
      <c r="DS100" s="37"/>
      <c r="DT100" s="37"/>
      <c r="DU100" s="37"/>
      <c r="DV100" s="37"/>
      <c r="DW100" s="37"/>
      <c r="DX100" s="37"/>
      <c r="DY100" s="37"/>
      <c r="DZ100" s="37"/>
      <c r="EA100" s="37"/>
      <c r="EB100" s="37"/>
      <c r="EC100" s="37"/>
      <c r="ED100" s="37"/>
      <c r="EE100" s="37"/>
      <c r="EF100" s="37"/>
      <c r="EG100" s="37"/>
      <c r="EH100" s="37"/>
      <c r="EI100" s="37"/>
      <c r="EJ100" s="37"/>
      <c r="EK100" s="37"/>
      <c r="EL100" s="37"/>
      <c r="EM100" s="37"/>
      <c r="EN100" s="37"/>
      <c r="EO100" s="37"/>
      <c r="EP100" s="37"/>
      <c r="EQ100" s="37"/>
      <c r="ER100" s="37"/>
      <c r="ES100" s="37"/>
      <c r="ET100" s="37"/>
      <c r="EU100" s="37"/>
      <c r="EV100" s="37"/>
      <c r="EW100" s="37"/>
      <c r="EX100" s="37"/>
      <c r="EY100" s="37"/>
      <c r="EZ100" s="37"/>
      <c r="FA100" s="37"/>
      <c r="FB100" s="37"/>
      <c r="FC100" s="37"/>
      <c r="FD100" s="37"/>
      <c r="FE100" s="37"/>
      <c r="FF100" s="37"/>
      <c r="FG100" s="37"/>
      <c r="FH100" s="37"/>
      <c r="FI100" s="37"/>
      <c r="FJ100" s="37"/>
      <c r="FK100" s="37"/>
      <c r="FL100" s="37"/>
      <c r="FM100" s="37"/>
      <c r="FN100" s="37"/>
      <c r="FO100" s="37"/>
      <c r="FP100" s="37"/>
      <c r="FQ100" s="37"/>
      <c r="FR100" s="37"/>
      <c r="FS100" s="37"/>
      <c r="FT100" s="37"/>
      <c r="FU100" s="37"/>
      <c r="FV100" s="37"/>
      <c r="FW100" s="37"/>
      <c r="FX100" s="37"/>
      <c r="FY100" s="37"/>
      <c r="FZ100" s="37"/>
      <c r="GA100" s="37"/>
      <c r="GB100" s="37"/>
      <c r="GC100" s="37"/>
      <c r="GD100" s="37"/>
      <c r="GE100" s="37"/>
      <c r="GF100" s="37"/>
      <c r="GG100" s="37"/>
      <c r="GH100" s="37"/>
      <c r="GI100" s="37"/>
      <c r="GJ100" s="37"/>
      <c r="GK100" s="37"/>
      <c r="GL100" s="37"/>
      <c r="GM100" s="37"/>
      <c r="GN100" s="37"/>
      <c r="GO100" s="37"/>
      <c r="GP100" s="37"/>
      <c r="GQ100" s="37"/>
      <c r="GR100" s="37"/>
      <c r="GS100" s="37"/>
      <c r="GT100" s="37"/>
      <c r="GU100" s="37"/>
      <c r="GV100" s="37"/>
      <c r="GW100" s="37"/>
      <c r="GX100" s="37"/>
      <c r="GY100" s="37"/>
      <c r="GZ100" s="37"/>
      <c r="HA100" s="37"/>
      <c r="HB100" s="37"/>
      <c r="HC100" s="37"/>
      <c r="HD100" s="37"/>
      <c r="HE100" s="37"/>
      <c r="HF100" s="37"/>
      <c r="HG100" s="37"/>
      <c r="HH100" s="37"/>
      <c r="HI100" s="37"/>
      <c r="HJ100" s="37"/>
      <c r="HK100" s="37"/>
      <c r="HL100" s="37"/>
      <c r="HM100" s="37"/>
      <c r="HN100" s="37"/>
      <c r="HO100" s="37"/>
      <c r="HP100" s="37"/>
      <c r="HQ100" s="37"/>
      <c r="HR100" s="37"/>
      <c r="HS100" s="37"/>
      <c r="HT100" s="37"/>
      <c r="HU100" s="37"/>
      <c r="HV100" s="37"/>
      <c r="HW100" s="37"/>
      <c r="HX100" s="37"/>
      <c r="HY100" s="37"/>
      <c r="HZ100" s="37"/>
      <c r="IA100" s="5"/>
      <c r="IB100" s="5"/>
      <c r="IC100" s="5"/>
      <c r="ID100" s="5"/>
      <c r="IE100" s="5"/>
      <c r="IF100" s="5"/>
      <c r="IG100" s="5"/>
      <c r="IH100" s="5"/>
      <c r="II100" s="5"/>
    </row>
    <row r="101" spans="1:243" ht="15.75" customHeight="1">
      <c r="A101" s="147"/>
      <c r="B101" s="339" t="s">
        <v>17</v>
      </c>
      <c r="C101" s="339"/>
      <c r="D101" s="28">
        <v>100</v>
      </c>
      <c r="E101" s="29">
        <v>1.65</v>
      </c>
      <c r="F101" s="29">
        <v>4.12</v>
      </c>
      <c r="G101" s="29">
        <v>7.29</v>
      </c>
      <c r="H101" s="148">
        <v>72.900000000000006</v>
      </c>
      <c r="I101" s="132">
        <v>53</v>
      </c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  <c r="CA101" s="22"/>
      <c r="CB101" s="22"/>
      <c r="CC101" s="22"/>
      <c r="CD101" s="22"/>
      <c r="CE101" s="22"/>
      <c r="CF101" s="22"/>
      <c r="CG101" s="22"/>
      <c r="CH101" s="22"/>
      <c r="CI101" s="22"/>
      <c r="CJ101" s="22"/>
      <c r="CK101" s="22"/>
      <c r="CL101" s="22"/>
      <c r="CM101" s="22"/>
      <c r="CN101" s="22"/>
      <c r="CO101" s="22"/>
      <c r="CP101" s="22"/>
      <c r="CQ101" s="22"/>
      <c r="CR101" s="22"/>
      <c r="CS101" s="22"/>
      <c r="CT101" s="22"/>
      <c r="CU101" s="22"/>
      <c r="CV101" s="22"/>
      <c r="CW101" s="22"/>
      <c r="CX101" s="22"/>
      <c r="CY101" s="22"/>
      <c r="CZ101" s="22"/>
      <c r="DA101" s="22"/>
      <c r="DB101" s="22"/>
      <c r="DC101" s="22"/>
      <c r="DD101" s="22"/>
      <c r="DE101" s="22"/>
      <c r="DF101" s="22"/>
      <c r="DG101" s="22"/>
      <c r="DH101" s="22"/>
      <c r="DI101" s="22"/>
      <c r="DJ101" s="22"/>
      <c r="DK101" s="22"/>
      <c r="DL101" s="22"/>
      <c r="DM101" s="22"/>
      <c r="DN101" s="22"/>
      <c r="DO101" s="22"/>
      <c r="DP101" s="22"/>
      <c r="DQ101" s="22"/>
      <c r="DR101" s="22"/>
      <c r="DS101" s="22"/>
      <c r="DT101" s="22"/>
      <c r="DU101" s="22"/>
      <c r="DV101" s="22"/>
      <c r="DW101" s="22"/>
      <c r="DX101" s="22"/>
      <c r="DY101" s="22"/>
      <c r="DZ101" s="22"/>
      <c r="EA101" s="22"/>
      <c r="EB101" s="22"/>
      <c r="EC101" s="22"/>
      <c r="ED101" s="22"/>
      <c r="EE101" s="22"/>
      <c r="EF101" s="22"/>
      <c r="EG101" s="22"/>
      <c r="EH101" s="22"/>
      <c r="EI101" s="22"/>
      <c r="EJ101" s="22"/>
      <c r="EK101" s="22"/>
      <c r="EL101" s="22"/>
      <c r="EM101" s="22"/>
      <c r="EN101" s="22"/>
      <c r="EO101" s="22"/>
      <c r="EP101" s="22"/>
      <c r="EQ101" s="22"/>
      <c r="ER101" s="22"/>
      <c r="ES101" s="22"/>
      <c r="ET101" s="22"/>
      <c r="EU101" s="22"/>
      <c r="EV101" s="22"/>
      <c r="EW101" s="22"/>
      <c r="EX101" s="22"/>
      <c r="EY101" s="22"/>
      <c r="EZ101" s="22"/>
      <c r="FA101" s="22"/>
      <c r="FB101" s="22"/>
      <c r="FC101" s="22"/>
      <c r="FD101" s="22"/>
      <c r="FE101" s="22"/>
      <c r="FF101" s="22"/>
      <c r="FG101" s="22"/>
      <c r="FH101" s="22"/>
      <c r="FI101" s="22"/>
      <c r="FJ101" s="22"/>
      <c r="FK101" s="22"/>
      <c r="FL101" s="22"/>
      <c r="FM101" s="22"/>
      <c r="FN101" s="22"/>
      <c r="FO101" s="22"/>
      <c r="FP101" s="22"/>
      <c r="FQ101" s="22"/>
      <c r="FR101" s="22"/>
      <c r="FS101" s="22"/>
      <c r="FT101" s="22"/>
      <c r="FU101" s="22"/>
      <c r="FV101" s="22"/>
      <c r="FW101" s="22"/>
      <c r="FX101" s="22"/>
      <c r="FY101" s="22"/>
      <c r="FZ101" s="22"/>
      <c r="GA101" s="22"/>
      <c r="GB101" s="22"/>
      <c r="GC101" s="22"/>
      <c r="GD101" s="22"/>
      <c r="GE101" s="22"/>
      <c r="GF101" s="22"/>
      <c r="GG101" s="22"/>
      <c r="GH101" s="22"/>
      <c r="GI101" s="22"/>
      <c r="GJ101" s="22"/>
      <c r="GK101" s="22"/>
      <c r="GL101" s="22"/>
      <c r="GM101" s="22"/>
      <c r="GN101" s="22"/>
      <c r="GO101" s="22"/>
      <c r="GP101" s="22"/>
      <c r="GQ101" s="22"/>
      <c r="GR101" s="22"/>
      <c r="GS101" s="22"/>
      <c r="GT101" s="22"/>
      <c r="GU101" s="22"/>
      <c r="GV101" s="22"/>
      <c r="GW101" s="22"/>
      <c r="GX101" s="22"/>
      <c r="GY101" s="22"/>
      <c r="GZ101" s="22"/>
      <c r="HA101" s="22"/>
      <c r="HB101" s="22"/>
      <c r="HC101" s="22"/>
      <c r="HD101" s="22"/>
      <c r="HE101" s="22"/>
      <c r="HF101" s="22"/>
      <c r="HG101" s="22"/>
      <c r="HH101" s="22"/>
      <c r="HI101" s="22"/>
      <c r="HJ101" s="22"/>
      <c r="HK101" s="22"/>
      <c r="HL101" s="22"/>
      <c r="HM101" s="22"/>
      <c r="HN101" s="22"/>
      <c r="HO101" s="22"/>
      <c r="HP101" s="22"/>
      <c r="HQ101" s="22"/>
      <c r="HR101" s="22"/>
      <c r="HS101" s="22"/>
      <c r="HT101" s="22"/>
      <c r="HU101" s="22"/>
      <c r="HV101" s="22"/>
      <c r="HW101" s="22"/>
      <c r="HX101" s="22"/>
      <c r="HY101" s="22"/>
      <c r="HZ101" s="22"/>
      <c r="IA101" s="23"/>
      <c r="IB101" s="23"/>
      <c r="IC101" s="23"/>
      <c r="ID101" s="23"/>
      <c r="IE101" s="23"/>
      <c r="IF101" s="23"/>
      <c r="IG101" s="23"/>
      <c r="IH101" s="23"/>
      <c r="II101" s="23"/>
    </row>
    <row r="102" spans="1:243" ht="15.6">
      <c r="A102" s="12"/>
      <c r="B102" s="361" t="s">
        <v>56</v>
      </c>
      <c r="C102" s="361"/>
      <c r="D102" s="149">
        <v>250</v>
      </c>
      <c r="E102" s="14">
        <v>9.17</v>
      </c>
      <c r="F102" s="14">
        <v>6.88</v>
      </c>
      <c r="G102" s="14">
        <v>15.65</v>
      </c>
      <c r="H102" s="15">
        <v>178.77</v>
      </c>
      <c r="I102" s="79">
        <v>104</v>
      </c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/>
      <c r="BU102" s="37"/>
      <c r="BV102" s="37"/>
      <c r="BW102" s="37"/>
      <c r="BX102" s="37"/>
      <c r="BY102" s="37"/>
      <c r="BZ102" s="37"/>
      <c r="CA102" s="37"/>
      <c r="CB102" s="37"/>
      <c r="CC102" s="37"/>
      <c r="CD102" s="37"/>
      <c r="CE102" s="37"/>
      <c r="CF102" s="37"/>
      <c r="CG102" s="37"/>
      <c r="CH102" s="37"/>
      <c r="CI102" s="37"/>
      <c r="CJ102" s="37"/>
      <c r="CK102" s="37"/>
      <c r="CL102" s="37"/>
      <c r="CM102" s="37"/>
      <c r="CN102" s="37"/>
      <c r="CO102" s="37"/>
      <c r="CP102" s="37"/>
      <c r="CQ102" s="37"/>
      <c r="CR102" s="37"/>
      <c r="CS102" s="37"/>
      <c r="CT102" s="37"/>
      <c r="CU102" s="37"/>
      <c r="CV102" s="37"/>
      <c r="CW102" s="37"/>
      <c r="CX102" s="37"/>
      <c r="CY102" s="37"/>
      <c r="CZ102" s="37"/>
      <c r="DA102" s="37"/>
      <c r="DB102" s="37"/>
      <c r="DC102" s="37"/>
      <c r="DD102" s="37"/>
      <c r="DE102" s="37"/>
      <c r="DF102" s="37"/>
      <c r="DG102" s="37"/>
      <c r="DH102" s="37"/>
      <c r="DI102" s="37"/>
      <c r="DJ102" s="37"/>
      <c r="DK102" s="37"/>
      <c r="DL102" s="37"/>
      <c r="DM102" s="37"/>
      <c r="DN102" s="37"/>
      <c r="DO102" s="37"/>
      <c r="DP102" s="37"/>
      <c r="DQ102" s="37"/>
      <c r="DR102" s="37"/>
      <c r="DS102" s="37"/>
      <c r="DT102" s="37"/>
      <c r="DU102" s="37"/>
      <c r="DV102" s="37"/>
      <c r="DW102" s="37"/>
      <c r="DX102" s="37"/>
      <c r="DY102" s="37"/>
      <c r="DZ102" s="37"/>
      <c r="EA102" s="37"/>
      <c r="EB102" s="37"/>
      <c r="EC102" s="37"/>
      <c r="ED102" s="37"/>
      <c r="EE102" s="37"/>
      <c r="EF102" s="37"/>
      <c r="EG102" s="37"/>
      <c r="EH102" s="37"/>
      <c r="EI102" s="37"/>
      <c r="EJ102" s="37"/>
      <c r="EK102" s="37"/>
      <c r="EL102" s="37"/>
      <c r="EM102" s="37"/>
      <c r="EN102" s="37"/>
      <c r="EO102" s="37"/>
      <c r="EP102" s="37"/>
      <c r="EQ102" s="37"/>
      <c r="ER102" s="37"/>
      <c r="ES102" s="37"/>
      <c r="ET102" s="37"/>
      <c r="EU102" s="37"/>
      <c r="EV102" s="37"/>
      <c r="EW102" s="37"/>
      <c r="EX102" s="37"/>
      <c r="EY102" s="37"/>
      <c r="EZ102" s="37"/>
      <c r="FA102" s="37"/>
      <c r="FB102" s="37"/>
      <c r="FC102" s="37"/>
      <c r="FD102" s="37"/>
      <c r="FE102" s="37"/>
      <c r="FF102" s="37"/>
      <c r="FG102" s="37"/>
      <c r="FH102" s="37"/>
      <c r="FI102" s="37"/>
      <c r="FJ102" s="37"/>
      <c r="FK102" s="37"/>
      <c r="FL102" s="37"/>
      <c r="FM102" s="37"/>
      <c r="FN102" s="37"/>
      <c r="FO102" s="37"/>
      <c r="FP102" s="37"/>
      <c r="FQ102" s="37"/>
      <c r="FR102" s="37"/>
      <c r="FS102" s="37"/>
      <c r="FT102" s="37"/>
      <c r="FU102" s="37"/>
      <c r="FV102" s="37"/>
      <c r="FW102" s="37"/>
      <c r="FX102" s="37"/>
      <c r="FY102" s="37"/>
      <c r="FZ102" s="37"/>
      <c r="GA102" s="37"/>
      <c r="GB102" s="37"/>
      <c r="GC102" s="37"/>
      <c r="GD102" s="37"/>
      <c r="GE102" s="37"/>
      <c r="GF102" s="37"/>
      <c r="GG102" s="37"/>
      <c r="GH102" s="37"/>
      <c r="GI102" s="37"/>
      <c r="GJ102" s="37"/>
      <c r="GK102" s="37"/>
      <c r="GL102" s="37"/>
      <c r="GM102" s="37"/>
      <c r="GN102" s="37"/>
      <c r="GO102" s="37"/>
      <c r="GP102" s="37"/>
      <c r="GQ102" s="37"/>
      <c r="GR102" s="37"/>
      <c r="GS102" s="37"/>
      <c r="GT102" s="37"/>
      <c r="GU102" s="37"/>
      <c r="GV102" s="37"/>
      <c r="GW102" s="37"/>
      <c r="GX102" s="37"/>
      <c r="GY102" s="37"/>
      <c r="GZ102" s="37"/>
      <c r="HA102" s="37"/>
      <c r="HB102" s="37"/>
      <c r="HC102" s="37"/>
      <c r="HD102" s="37"/>
      <c r="HE102" s="37"/>
      <c r="HF102" s="37"/>
      <c r="HG102" s="37"/>
      <c r="HH102" s="37"/>
      <c r="HI102" s="37"/>
      <c r="HJ102" s="37"/>
      <c r="HK102" s="37"/>
      <c r="HL102" s="37"/>
      <c r="HM102" s="37"/>
      <c r="HN102" s="37"/>
      <c r="HO102" s="37"/>
      <c r="HP102" s="37"/>
      <c r="HQ102" s="37"/>
      <c r="HR102" s="37"/>
      <c r="HS102" s="37"/>
      <c r="HT102" s="37"/>
      <c r="HU102" s="37"/>
      <c r="HV102" s="37"/>
      <c r="HW102" s="37"/>
      <c r="HX102" s="37"/>
      <c r="HY102" s="37"/>
      <c r="HZ102" s="37"/>
      <c r="IA102" s="5"/>
      <c r="IB102" s="5"/>
      <c r="IC102" s="5"/>
      <c r="ID102" s="5"/>
      <c r="IE102" s="5"/>
      <c r="IF102" s="5"/>
      <c r="IG102" s="5"/>
      <c r="IH102" s="5"/>
      <c r="II102" s="5"/>
    </row>
    <row r="103" spans="1:243" ht="15.75" customHeight="1">
      <c r="A103" s="33"/>
      <c r="B103" s="329" t="s">
        <v>57</v>
      </c>
      <c r="C103" s="329"/>
      <c r="D103" s="55">
        <v>125</v>
      </c>
      <c r="E103" s="14">
        <v>12.18</v>
      </c>
      <c r="F103" s="14">
        <v>6.19</v>
      </c>
      <c r="G103" s="14">
        <v>4.75</v>
      </c>
      <c r="H103" s="15">
        <v>131.25</v>
      </c>
      <c r="I103" s="150">
        <v>229</v>
      </c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  <c r="BL103" s="37"/>
      <c r="BM103" s="37"/>
      <c r="BN103" s="37"/>
      <c r="BO103" s="37"/>
      <c r="BP103" s="37"/>
      <c r="BQ103" s="37"/>
      <c r="BR103" s="37"/>
      <c r="BS103" s="37"/>
      <c r="BT103" s="37"/>
      <c r="BU103" s="37"/>
      <c r="BV103" s="37"/>
      <c r="BW103" s="37"/>
      <c r="BX103" s="37"/>
      <c r="BY103" s="37"/>
      <c r="BZ103" s="37"/>
      <c r="CA103" s="37"/>
      <c r="CB103" s="37"/>
      <c r="CC103" s="37"/>
      <c r="CD103" s="37"/>
      <c r="CE103" s="37"/>
      <c r="CF103" s="37"/>
      <c r="CG103" s="37"/>
      <c r="CH103" s="37"/>
      <c r="CI103" s="37"/>
      <c r="CJ103" s="37"/>
      <c r="CK103" s="37"/>
      <c r="CL103" s="37"/>
      <c r="CM103" s="37"/>
      <c r="CN103" s="37"/>
      <c r="CO103" s="37"/>
      <c r="CP103" s="37"/>
      <c r="CQ103" s="37"/>
      <c r="CR103" s="37"/>
      <c r="CS103" s="37"/>
      <c r="CT103" s="37"/>
      <c r="CU103" s="37"/>
      <c r="CV103" s="37"/>
      <c r="CW103" s="37"/>
      <c r="CX103" s="37"/>
      <c r="CY103" s="37"/>
      <c r="CZ103" s="37"/>
      <c r="DA103" s="37"/>
      <c r="DB103" s="37"/>
      <c r="DC103" s="37"/>
      <c r="DD103" s="37"/>
      <c r="DE103" s="37"/>
      <c r="DF103" s="37"/>
      <c r="DG103" s="37"/>
      <c r="DH103" s="37"/>
      <c r="DI103" s="37"/>
      <c r="DJ103" s="37"/>
      <c r="DK103" s="37"/>
      <c r="DL103" s="37"/>
      <c r="DM103" s="37"/>
      <c r="DN103" s="37"/>
      <c r="DO103" s="37"/>
      <c r="DP103" s="37"/>
      <c r="DQ103" s="37"/>
      <c r="DR103" s="37"/>
      <c r="DS103" s="37"/>
      <c r="DT103" s="37"/>
      <c r="DU103" s="37"/>
      <c r="DV103" s="37"/>
      <c r="DW103" s="37"/>
      <c r="DX103" s="37"/>
      <c r="DY103" s="37"/>
      <c r="DZ103" s="37"/>
      <c r="EA103" s="37"/>
      <c r="EB103" s="37"/>
      <c r="EC103" s="37"/>
      <c r="ED103" s="37"/>
      <c r="EE103" s="37"/>
      <c r="EF103" s="37"/>
      <c r="EG103" s="37"/>
      <c r="EH103" s="37"/>
      <c r="EI103" s="37"/>
      <c r="EJ103" s="37"/>
      <c r="EK103" s="37"/>
      <c r="EL103" s="37"/>
      <c r="EM103" s="37"/>
      <c r="EN103" s="37"/>
      <c r="EO103" s="37"/>
      <c r="EP103" s="37"/>
      <c r="EQ103" s="37"/>
      <c r="ER103" s="37"/>
      <c r="ES103" s="37"/>
      <c r="ET103" s="37"/>
      <c r="EU103" s="37"/>
      <c r="EV103" s="37"/>
      <c r="EW103" s="37"/>
      <c r="EX103" s="37"/>
      <c r="EY103" s="37"/>
      <c r="EZ103" s="37"/>
      <c r="FA103" s="37"/>
      <c r="FB103" s="37"/>
      <c r="FC103" s="37"/>
      <c r="FD103" s="37"/>
      <c r="FE103" s="37"/>
      <c r="FF103" s="37"/>
      <c r="FG103" s="37"/>
      <c r="FH103" s="37"/>
      <c r="FI103" s="37"/>
      <c r="FJ103" s="37"/>
      <c r="FK103" s="37"/>
      <c r="FL103" s="37"/>
      <c r="FM103" s="37"/>
      <c r="FN103" s="37"/>
      <c r="FO103" s="37"/>
      <c r="FP103" s="37"/>
      <c r="FQ103" s="37"/>
      <c r="FR103" s="37"/>
      <c r="FS103" s="37"/>
      <c r="FT103" s="37"/>
      <c r="FU103" s="37"/>
      <c r="FV103" s="37"/>
      <c r="FW103" s="37"/>
      <c r="FX103" s="37"/>
      <c r="FY103" s="37"/>
      <c r="FZ103" s="37"/>
      <c r="GA103" s="37"/>
      <c r="GB103" s="37"/>
      <c r="GC103" s="37"/>
      <c r="GD103" s="37"/>
      <c r="GE103" s="37"/>
      <c r="GF103" s="37"/>
      <c r="GG103" s="37"/>
      <c r="GH103" s="37"/>
      <c r="GI103" s="37"/>
      <c r="GJ103" s="37"/>
      <c r="GK103" s="37"/>
      <c r="GL103" s="37"/>
      <c r="GM103" s="37"/>
      <c r="GN103" s="37"/>
      <c r="GO103" s="37"/>
      <c r="GP103" s="37"/>
      <c r="GQ103" s="37"/>
      <c r="GR103" s="37"/>
      <c r="GS103" s="37"/>
      <c r="GT103" s="37"/>
      <c r="GU103" s="37"/>
      <c r="GV103" s="37"/>
      <c r="GW103" s="37"/>
      <c r="GX103" s="37"/>
      <c r="GY103" s="37"/>
      <c r="GZ103" s="37"/>
      <c r="HA103" s="37"/>
      <c r="HB103" s="37"/>
      <c r="HC103" s="37"/>
      <c r="HD103" s="37"/>
      <c r="HE103" s="37"/>
      <c r="HF103" s="37"/>
      <c r="HG103" s="37"/>
      <c r="HH103" s="37"/>
      <c r="HI103" s="37"/>
      <c r="HJ103" s="37"/>
      <c r="HK103" s="37"/>
      <c r="HL103" s="37"/>
      <c r="HM103" s="37"/>
      <c r="HN103" s="37"/>
      <c r="HO103" s="37"/>
      <c r="HP103" s="37"/>
      <c r="HQ103" s="37"/>
      <c r="HR103" s="37"/>
      <c r="HS103" s="37"/>
      <c r="HT103" s="37"/>
      <c r="HU103" s="37"/>
      <c r="HV103" s="37"/>
      <c r="HW103" s="37"/>
      <c r="HX103" s="37"/>
      <c r="HY103" s="37"/>
      <c r="HZ103" s="37"/>
      <c r="IA103" s="5"/>
      <c r="IB103" s="5"/>
      <c r="IC103" s="5"/>
      <c r="ID103" s="5"/>
      <c r="IE103" s="5"/>
      <c r="IF103" s="5"/>
      <c r="IG103" s="5"/>
      <c r="IH103" s="5"/>
      <c r="II103" s="5"/>
    </row>
    <row r="104" spans="1:243" ht="15.75" customHeight="1">
      <c r="A104" s="114"/>
      <c r="B104" s="328" t="s">
        <v>29</v>
      </c>
      <c r="C104" s="328"/>
      <c r="D104" s="151">
        <v>180</v>
      </c>
      <c r="E104" s="152">
        <v>3.81</v>
      </c>
      <c r="F104" s="152">
        <v>11.29</v>
      </c>
      <c r="G104" s="152">
        <v>22.17</v>
      </c>
      <c r="H104" s="153">
        <v>213.17</v>
      </c>
      <c r="I104" s="154">
        <v>312</v>
      </c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  <c r="CH104" s="22"/>
      <c r="CI104" s="22"/>
      <c r="CJ104" s="22"/>
      <c r="CK104" s="22"/>
      <c r="CL104" s="22"/>
      <c r="CM104" s="22"/>
      <c r="CN104" s="22"/>
      <c r="CO104" s="22"/>
      <c r="CP104" s="22"/>
      <c r="CQ104" s="22"/>
      <c r="CR104" s="22"/>
      <c r="CS104" s="22"/>
      <c r="CT104" s="22"/>
      <c r="CU104" s="22"/>
      <c r="CV104" s="22"/>
      <c r="CW104" s="22"/>
      <c r="CX104" s="22"/>
      <c r="CY104" s="22"/>
      <c r="CZ104" s="22"/>
      <c r="DA104" s="22"/>
      <c r="DB104" s="22"/>
      <c r="DC104" s="22"/>
      <c r="DD104" s="22"/>
      <c r="DE104" s="22"/>
      <c r="DF104" s="22"/>
      <c r="DG104" s="22"/>
      <c r="DH104" s="22"/>
      <c r="DI104" s="22"/>
      <c r="DJ104" s="22"/>
      <c r="DK104" s="22"/>
      <c r="DL104" s="22"/>
      <c r="DM104" s="22"/>
      <c r="DN104" s="22"/>
      <c r="DO104" s="22"/>
      <c r="DP104" s="22"/>
      <c r="DQ104" s="22"/>
      <c r="DR104" s="22"/>
      <c r="DS104" s="22"/>
      <c r="DT104" s="22"/>
      <c r="DU104" s="22"/>
      <c r="DV104" s="22"/>
      <c r="DW104" s="22"/>
      <c r="DX104" s="22"/>
      <c r="DY104" s="22"/>
      <c r="DZ104" s="22"/>
      <c r="EA104" s="22"/>
      <c r="EB104" s="22"/>
      <c r="EC104" s="22"/>
      <c r="ED104" s="22"/>
      <c r="EE104" s="22"/>
      <c r="EF104" s="22"/>
      <c r="EG104" s="22"/>
      <c r="EH104" s="22"/>
      <c r="EI104" s="22"/>
      <c r="EJ104" s="22"/>
      <c r="EK104" s="22"/>
      <c r="EL104" s="22"/>
      <c r="EM104" s="22"/>
      <c r="EN104" s="22"/>
      <c r="EO104" s="22"/>
      <c r="EP104" s="22"/>
      <c r="EQ104" s="22"/>
      <c r="ER104" s="22"/>
      <c r="ES104" s="22"/>
      <c r="ET104" s="22"/>
      <c r="EU104" s="22"/>
      <c r="EV104" s="22"/>
      <c r="EW104" s="22"/>
      <c r="EX104" s="22"/>
      <c r="EY104" s="22"/>
      <c r="EZ104" s="22"/>
      <c r="FA104" s="22"/>
      <c r="FB104" s="22"/>
      <c r="FC104" s="22"/>
      <c r="FD104" s="22"/>
      <c r="FE104" s="22"/>
      <c r="FF104" s="22"/>
      <c r="FG104" s="22"/>
      <c r="FH104" s="22"/>
      <c r="FI104" s="22"/>
      <c r="FJ104" s="22"/>
      <c r="FK104" s="22"/>
      <c r="FL104" s="22"/>
      <c r="FM104" s="22"/>
      <c r="FN104" s="22"/>
      <c r="FO104" s="22"/>
      <c r="FP104" s="22"/>
      <c r="FQ104" s="22"/>
      <c r="FR104" s="22"/>
      <c r="FS104" s="22"/>
      <c r="FT104" s="22"/>
      <c r="FU104" s="22"/>
      <c r="FV104" s="22"/>
      <c r="FW104" s="22"/>
      <c r="FX104" s="22"/>
      <c r="FY104" s="22"/>
      <c r="FZ104" s="22"/>
      <c r="GA104" s="22"/>
      <c r="GB104" s="22"/>
      <c r="GC104" s="22"/>
      <c r="GD104" s="22"/>
      <c r="GE104" s="22"/>
      <c r="GF104" s="22"/>
      <c r="GG104" s="22"/>
      <c r="GH104" s="22"/>
      <c r="GI104" s="22"/>
      <c r="GJ104" s="22"/>
      <c r="GK104" s="22"/>
      <c r="GL104" s="22"/>
      <c r="GM104" s="22"/>
      <c r="GN104" s="22"/>
      <c r="GO104" s="22"/>
      <c r="GP104" s="22"/>
      <c r="GQ104" s="22"/>
      <c r="GR104" s="22"/>
      <c r="GS104" s="22"/>
      <c r="GT104" s="22"/>
      <c r="GU104" s="22"/>
      <c r="GV104" s="22"/>
      <c r="GW104" s="22"/>
      <c r="GX104" s="22"/>
      <c r="GY104" s="22"/>
      <c r="GZ104" s="22"/>
      <c r="HA104" s="22"/>
      <c r="HB104" s="22"/>
      <c r="HC104" s="22"/>
      <c r="HD104" s="22"/>
      <c r="HE104" s="22"/>
      <c r="HF104" s="22"/>
      <c r="HG104" s="22"/>
      <c r="HH104" s="22"/>
      <c r="HI104" s="22"/>
      <c r="HJ104" s="22"/>
      <c r="HK104" s="22"/>
      <c r="HL104" s="22"/>
      <c r="HM104" s="22"/>
      <c r="HN104" s="22"/>
      <c r="HO104" s="22"/>
      <c r="HP104" s="22"/>
      <c r="HQ104" s="22"/>
      <c r="HR104" s="22"/>
      <c r="HS104" s="22"/>
      <c r="HT104" s="22"/>
      <c r="HU104" s="22"/>
      <c r="HV104" s="22"/>
      <c r="HW104" s="22"/>
      <c r="HX104" s="22"/>
      <c r="HY104" s="22"/>
      <c r="HZ104" s="22"/>
      <c r="IA104" s="23"/>
      <c r="IB104" s="23"/>
      <c r="IC104" s="23"/>
      <c r="ID104" s="23"/>
      <c r="IE104" s="23"/>
      <c r="IF104" s="23"/>
      <c r="IG104" s="23"/>
      <c r="IH104" s="23"/>
      <c r="II104" s="23"/>
    </row>
    <row r="105" spans="1:243" ht="15.75" customHeight="1">
      <c r="A105" s="12"/>
      <c r="B105" s="329" t="s">
        <v>46</v>
      </c>
      <c r="C105" s="329"/>
      <c r="D105" s="13">
        <v>180</v>
      </c>
      <c r="E105" s="34">
        <v>0.66</v>
      </c>
      <c r="F105" s="34">
        <v>0.35</v>
      </c>
      <c r="G105" s="34">
        <v>41.85</v>
      </c>
      <c r="H105" s="70">
        <v>132.80000000000001</v>
      </c>
      <c r="I105" s="16">
        <v>349</v>
      </c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  <c r="CH105" s="22"/>
      <c r="CI105" s="22"/>
      <c r="CJ105" s="22"/>
      <c r="CK105" s="22"/>
      <c r="CL105" s="22"/>
      <c r="CM105" s="22"/>
      <c r="CN105" s="22"/>
      <c r="CO105" s="22"/>
      <c r="CP105" s="22"/>
      <c r="CQ105" s="22"/>
      <c r="CR105" s="22"/>
      <c r="CS105" s="22"/>
      <c r="CT105" s="22"/>
      <c r="CU105" s="22"/>
      <c r="CV105" s="22"/>
      <c r="CW105" s="22"/>
      <c r="CX105" s="22"/>
      <c r="CY105" s="22"/>
      <c r="CZ105" s="22"/>
      <c r="DA105" s="22"/>
      <c r="DB105" s="22"/>
      <c r="DC105" s="22"/>
      <c r="DD105" s="22"/>
      <c r="DE105" s="22"/>
      <c r="DF105" s="22"/>
      <c r="DG105" s="22"/>
      <c r="DH105" s="22"/>
      <c r="DI105" s="22"/>
      <c r="DJ105" s="22"/>
      <c r="DK105" s="22"/>
      <c r="DL105" s="22"/>
      <c r="DM105" s="22"/>
      <c r="DN105" s="22"/>
      <c r="DO105" s="22"/>
      <c r="DP105" s="22"/>
      <c r="DQ105" s="22"/>
      <c r="DR105" s="22"/>
      <c r="DS105" s="22"/>
      <c r="DT105" s="22"/>
      <c r="DU105" s="22"/>
      <c r="DV105" s="22"/>
      <c r="DW105" s="22"/>
      <c r="DX105" s="22"/>
      <c r="DY105" s="22"/>
      <c r="DZ105" s="22"/>
      <c r="EA105" s="22"/>
      <c r="EB105" s="22"/>
      <c r="EC105" s="22"/>
      <c r="ED105" s="22"/>
      <c r="EE105" s="22"/>
      <c r="EF105" s="22"/>
      <c r="EG105" s="22"/>
      <c r="EH105" s="22"/>
      <c r="EI105" s="22"/>
      <c r="EJ105" s="22"/>
      <c r="EK105" s="22"/>
      <c r="EL105" s="22"/>
      <c r="EM105" s="22"/>
      <c r="EN105" s="22"/>
      <c r="EO105" s="22"/>
      <c r="EP105" s="22"/>
      <c r="EQ105" s="22"/>
      <c r="ER105" s="22"/>
      <c r="ES105" s="22"/>
      <c r="ET105" s="22"/>
      <c r="EU105" s="22"/>
      <c r="EV105" s="22"/>
      <c r="EW105" s="22"/>
      <c r="EX105" s="22"/>
      <c r="EY105" s="22"/>
      <c r="EZ105" s="22"/>
      <c r="FA105" s="22"/>
      <c r="FB105" s="22"/>
      <c r="FC105" s="22"/>
      <c r="FD105" s="22"/>
      <c r="FE105" s="22"/>
      <c r="FF105" s="22"/>
      <c r="FG105" s="22"/>
      <c r="FH105" s="22"/>
      <c r="FI105" s="22"/>
      <c r="FJ105" s="22"/>
      <c r="FK105" s="22"/>
      <c r="FL105" s="22"/>
      <c r="FM105" s="22"/>
      <c r="FN105" s="22"/>
      <c r="FO105" s="22"/>
      <c r="FP105" s="22"/>
      <c r="FQ105" s="22"/>
      <c r="FR105" s="22"/>
      <c r="FS105" s="22"/>
      <c r="FT105" s="22"/>
      <c r="FU105" s="22"/>
      <c r="FV105" s="22"/>
      <c r="FW105" s="22"/>
      <c r="FX105" s="22"/>
      <c r="FY105" s="22"/>
      <c r="FZ105" s="22"/>
      <c r="GA105" s="22"/>
      <c r="GB105" s="22"/>
      <c r="GC105" s="22"/>
      <c r="GD105" s="22"/>
      <c r="GE105" s="22"/>
      <c r="GF105" s="22"/>
      <c r="GG105" s="22"/>
      <c r="GH105" s="22"/>
      <c r="GI105" s="22"/>
      <c r="GJ105" s="22"/>
      <c r="GK105" s="22"/>
      <c r="GL105" s="22"/>
      <c r="GM105" s="22"/>
      <c r="GN105" s="22"/>
      <c r="GO105" s="22"/>
      <c r="GP105" s="22"/>
      <c r="GQ105" s="22"/>
      <c r="GR105" s="22"/>
      <c r="GS105" s="22"/>
      <c r="GT105" s="22"/>
      <c r="GU105" s="22"/>
      <c r="GV105" s="22"/>
      <c r="GW105" s="22"/>
      <c r="GX105" s="22"/>
      <c r="GY105" s="22"/>
      <c r="GZ105" s="22"/>
      <c r="HA105" s="22"/>
      <c r="HB105" s="22"/>
      <c r="HC105" s="22"/>
      <c r="HD105" s="22"/>
      <c r="HE105" s="22"/>
      <c r="HF105" s="22"/>
      <c r="HG105" s="22"/>
      <c r="HH105" s="22"/>
      <c r="HI105" s="22"/>
      <c r="HJ105" s="22"/>
      <c r="HK105" s="22"/>
      <c r="HL105" s="22"/>
      <c r="HM105" s="22"/>
      <c r="HN105" s="22"/>
      <c r="HO105" s="22"/>
      <c r="HP105" s="22"/>
      <c r="HQ105" s="22"/>
      <c r="HR105" s="22"/>
      <c r="HS105" s="22"/>
      <c r="HT105" s="22"/>
      <c r="HU105" s="22"/>
      <c r="HV105" s="22"/>
      <c r="HW105" s="22"/>
      <c r="HX105" s="22"/>
      <c r="HY105" s="22"/>
      <c r="HZ105" s="22"/>
      <c r="IA105" s="23"/>
      <c r="IB105" s="23"/>
      <c r="IC105" s="23"/>
      <c r="ID105" s="23"/>
      <c r="IE105" s="23"/>
      <c r="IF105" s="23"/>
      <c r="IG105" s="23"/>
      <c r="IH105" s="23"/>
      <c r="II105" s="23"/>
    </row>
    <row r="106" spans="1:243" ht="15.75" customHeight="1">
      <c r="A106" s="33"/>
      <c r="B106" s="329" t="s">
        <v>22</v>
      </c>
      <c r="C106" s="329"/>
      <c r="D106" s="55">
        <v>150</v>
      </c>
      <c r="E106" s="14">
        <v>0.6</v>
      </c>
      <c r="F106" s="14">
        <v>0.6</v>
      </c>
      <c r="G106" s="14">
        <v>14.7</v>
      </c>
      <c r="H106" s="15">
        <v>70.5</v>
      </c>
      <c r="I106" s="92">
        <v>338</v>
      </c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  <c r="BZ106" s="22"/>
      <c r="CA106" s="22"/>
      <c r="CB106" s="22"/>
      <c r="CC106" s="22"/>
      <c r="CD106" s="22"/>
      <c r="CE106" s="22"/>
      <c r="CF106" s="22"/>
      <c r="CG106" s="22"/>
      <c r="CH106" s="22"/>
      <c r="CI106" s="22"/>
      <c r="CJ106" s="22"/>
      <c r="CK106" s="22"/>
      <c r="CL106" s="22"/>
      <c r="CM106" s="22"/>
      <c r="CN106" s="22"/>
      <c r="CO106" s="22"/>
      <c r="CP106" s="22"/>
      <c r="CQ106" s="22"/>
      <c r="CR106" s="22"/>
      <c r="CS106" s="22"/>
      <c r="CT106" s="22"/>
      <c r="CU106" s="22"/>
      <c r="CV106" s="22"/>
      <c r="CW106" s="22"/>
      <c r="CX106" s="22"/>
      <c r="CY106" s="22"/>
      <c r="CZ106" s="22"/>
      <c r="DA106" s="22"/>
      <c r="DB106" s="22"/>
      <c r="DC106" s="22"/>
      <c r="DD106" s="22"/>
      <c r="DE106" s="22"/>
      <c r="DF106" s="22"/>
      <c r="DG106" s="22"/>
      <c r="DH106" s="22"/>
      <c r="DI106" s="22"/>
      <c r="DJ106" s="22"/>
      <c r="DK106" s="22"/>
      <c r="DL106" s="22"/>
      <c r="DM106" s="22"/>
      <c r="DN106" s="22"/>
      <c r="DO106" s="22"/>
      <c r="DP106" s="22"/>
      <c r="DQ106" s="22"/>
      <c r="DR106" s="22"/>
      <c r="DS106" s="22"/>
      <c r="DT106" s="22"/>
      <c r="DU106" s="22"/>
      <c r="DV106" s="22"/>
      <c r="DW106" s="22"/>
      <c r="DX106" s="22"/>
      <c r="DY106" s="22"/>
      <c r="DZ106" s="22"/>
      <c r="EA106" s="22"/>
      <c r="EB106" s="22"/>
      <c r="EC106" s="22"/>
      <c r="ED106" s="22"/>
      <c r="EE106" s="22"/>
      <c r="EF106" s="22"/>
      <c r="EG106" s="22"/>
      <c r="EH106" s="22"/>
      <c r="EI106" s="22"/>
      <c r="EJ106" s="22"/>
      <c r="EK106" s="22"/>
      <c r="EL106" s="22"/>
      <c r="EM106" s="22"/>
      <c r="EN106" s="22"/>
      <c r="EO106" s="22"/>
      <c r="EP106" s="22"/>
      <c r="EQ106" s="22"/>
      <c r="ER106" s="22"/>
      <c r="ES106" s="22"/>
      <c r="ET106" s="22"/>
      <c r="EU106" s="22"/>
      <c r="EV106" s="22"/>
      <c r="EW106" s="22"/>
      <c r="EX106" s="22"/>
      <c r="EY106" s="22"/>
      <c r="EZ106" s="22"/>
      <c r="FA106" s="22"/>
      <c r="FB106" s="22"/>
      <c r="FC106" s="22"/>
      <c r="FD106" s="22"/>
      <c r="FE106" s="22"/>
      <c r="FF106" s="22"/>
      <c r="FG106" s="22"/>
      <c r="FH106" s="22"/>
      <c r="FI106" s="22"/>
      <c r="FJ106" s="22"/>
      <c r="FK106" s="22"/>
      <c r="FL106" s="22"/>
      <c r="FM106" s="22"/>
      <c r="FN106" s="22"/>
      <c r="FO106" s="22"/>
      <c r="FP106" s="22"/>
      <c r="FQ106" s="22"/>
      <c r="FR106" s="22"/>
      <c r="FS106" s="22"/>
      <c r="FT106" s="22"/>
      <c r="FU106" s="22"/>
      <c r="FV106" s="22"/>
      <c r="FW106" s="22"/>
      <c r="FX106" s="22"/>
      <c r="FY106" s="22"/>
      <c r="FZ106" s="22"/>
      <c r="GA106" s="22"/>
      <c r="GB106" s="22"/>
      <c r="GC106" s="22"/>
      <c r="GD106" s="22"/>
      <c r="GE106" s="22"/>
      <c r="GF106" s="22"/>
      <c r="GG106" s="22"/>
      <c r="GH106" s="22"/>
      <c r="GI106" s="22"/>
      <c r="GJ106" s="22"/>
      <c r="GK106" s="22"/>
      <c r="GL106" s="22"/>
      <c r="GM106" s="22"/>
      <c r="GN106" s="22"/>
      <c r="GO106" s="22"/>
      <c r="GP106" s="22"/>
      <c r="GQ106" s="22"/>
      <c r="GR106" s="22"/>
      <c r="GS106" s="22"/>
      <c r="GT106" s="22"/>
      <c r="GU106" s="22"/>
      <c r="GV106" s="22"/>
      <c r="GW106" s="22"/>
      <c r="GX106" s="22"/>
      <c r="GY106" s="22"/>
      <c r="GZ106" s="22"/>
      <c r="HA106" s="22"/>
      <c r="HB106" s="22"/>
      <c r="HC106" s="22"/>
      <c r="HD106" s="22"/>
      <c r="HE106" s="22"/>
      <c r="HF106" s="22"/>
      <c r="HG106" s="22"/>
      <c r="HH106" s="22"/>
      <c r="HI106" s="22"/>
      <c r="HJ106" s="22"/>
      <c r="HK106" s="22"/>
      <c r="HL106" s="22"/>
      <c r="HM106" s="22"/>
      <c r="HN106" s="22"/>
      <c r="HO106" s="22"/>
      <c r="HP106" s="22"/>
      <c r="HQ106" s="22"/>
      <c r="HR106" s="22"/>
      <c r="HS106" s="22"/>
      <c r="HT106" s="22"/>
      <c r="HU106" s="22"/>
      <c r="HV106" s="22"/>
      <c r="HW106" s="22"/>
      <c r="HX106" s="22"/>
      <c r="HY106" s="22"/>
      <c r="HZ106" s="22"/>
      <c r="IA106" s="128"/>
      <c r="IB106" s="128"/>
      <c r="IC106" s="128"/>
      <c r="ID106" s="128"/>
      <c r="IE106" s="128"/>
      <c r="IF106" s="128"/>
      <c r="IG106" s="128"/>
      <c r="IH106" s="128"/>
      <c r="II106" s="128"/>
    </row>
    <row r="107" spans="1:243" ht="15.75" customHeight="1">
      <c r="A107" s="114"/>
      <c r="B107" s="328" t="s">
        <v>13</v>
      </c>
      <c r="C107" s="328"/>
      <c r="D107" s="93">
        <v>50</v>
      </c>
      <c r="E107" s="40">
        <v>3.8</v>
      </c>
      <c r="F107" s="94">
        <v>0.4</v>
      </c>
      <c r="G107" s="94">
        <v>24.6</v>
      </c>
      <c r="H107" s="95">
        <v>117.5</v>
      </c>
      <c r="I107" s="89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  <c r="BG107" s="37"/>
      <c r="BH107" s="37"/>
      <c r="BI107" s="37"/>
      <c r="BJ107" s="37"/>
      <c r="BK107" s="37"/>
      <c r="BL107" s="37"/>
      <c r="BM107" s="37"/>
      <c r="BN107" s="37"/>
      <c r="BO107" s="37"/>
      <c r="BP107" s="37"/>
      <c r="BQ107" s="37"/>
      <c r="BR107" s="37"/>
      <c r="BS107" s="37"/>
      <c r="BT107" s="37"/>
      <c r="BU107" s="37"/>
      <c r="BV107" s="37"/>
      <c r="BW107" s="37"/>
      <c r="BX107" s="37"/>
      <c r="BY107" s="37"/>
      <c r="BZ107" s="37"/>
      <c r="CA107" s="37"/>
      <c r="CB107" s="37"/>
      <c r="CC107" s="37"/>
      <c r="CD107" s="37"/>
      <c r="CE107" s="37"/>
      <c r="CF107" s="37"/>
      <c r="CG107" s="37"/>
      <c r="CH107" s="37"/>
      <c r="CI107" s="37"/>
      <c r="CJ107" s="37"/>
      <c r="CK107" s="37"/>
      <c r="CL107" s="37"/>
      <c r="CM107" s="37"/>
      <c r="CN107" s="37"/>
      <c r="CO107" s="37"/>
      <c r="CP107" s="37"/>
      <c r="CQ107" s="37"/>
      <c r="CR107" s="37"/>
      <c r="CS107" s="37"/>
      <c r="CT107" s="37"/>
      <c r="CU107" s="37"/>
      <c r="CV107" s="37"/>
      <c r="CW107" s="37"/>
      <c r="CX107" s="37"/>
      <c r="CY107" s="37"/>
      <c r="CZ107" s="37"/>
      <c r="DA107" s="37"/>
      <c r="DB107" s="37"/>
      <c r="DC107" s="37"/>
      <c r="DD107" s="37"/>
      <c r="DE107" s="37"/>
      <c r="DF107" s="37"/>
      <c r="DG107" s="37"/>
      <c r="DH107" s="37"/>
      <c r="DI107" s="37"/>
      <c r="DJ107" s="37"/>
      <c r="DK107" s="37"/>
      <c r="DL107" s="37"/>
      <c r="DM107" s="37"/>
      <c r="DN107" s="37"/>
      <c r="DO107" s="37"/>
      <c r="DP107" s="37"/>
      <c r="DQ107" s="37"/>
      <c r="DR107" s="37"/>
      <c r="DS107" s="37"/>
      <c r="DT107" s="37"/>
      <c r="DU107" s="37"/>
      <c r="DV107" s="37"/>
      <c r="DW107" s="37"/>
      <c r="DX107" s="37"/>
      <c r="DY107" s="37"/>
      <c r="DZ107" s="37"/>
      <c r="EA107" s="37"/>
      <c r="EB107" s="37"/>
      <c r="EC107" s="37"/>
      <c r="ED107" s="37"/>
      <c r="EE107" s="37"/>
      <c r="EF107" s="37"/>
      <c r="EG107" s="37"/>
      <c r="EH107" s="37"/>
      <c r="EI107" s="37"/>
      <c r="EJ107" s="37"/>
      <c r="EK107" s="37"/>
      <c r="EL107" s="37"/>
      <c r="EM107" s="37"/>
      <c r="EN107" s="37"/>
      <c r="EO107" s="37"/>
      <c r="EP107" s="37"/>
      <c r="EQ107" s="37"/>
      <c r="ER107" s="37"/>
      <c r="ES107" s="37"/>
      <c r="ET107" s="37"/>
      <c r="EU107" s="37"/>
      <c r="EV107" s="37"/>
      <c r="EW107" s="37"/>
      <c r="EX107" s="37"/>
      <c r="EY107" s="37"/>
      <c r="EZ107" s="37"/>
      <c r="FA107" s="37"/>
      <c r="FB107" s="37"/>
      <c r="FC107" s="37"/>
      <c r="FD107" s="37"/>
      <c r="FE107" s="37"/>
      <c r="FF107" s="37"/>
      <c r="FG107" s="37"/>
      <c r="FH107" s="37"/>
      <c r="FI107" s="37"/>
      <c r="FJ107" s="37"/>
      <c r="FK107" s="37"/>
      <c r="FL107" s="37"/>
      <c r="FM107" s="37"/>
      <c r="FN107" s="37"/>
      <c r="FO107" s="37"/>
      <c r="FP107" s="37"/>
      <c r="FQ107" s="37"/>
      <c r="FR107" s="37"/>
      <c r="FS107" s="37"/>
      <c r="FT107" s="37"/>
      <c r="FU107" s="37"/>
      <c r="FV107" s="37"/>
      <c r="FW107" s="37"/>
      <c r="FX107" s="37"/>
      <c r="FY107" s="37"/>
      <c r="FZ107" s="37"/>
      <c r="GA107" s="37"/>
      <c r="GB107" s="37"/>
      <c r="GC107" s="37"/>
      <c r="GD107" s="37"/>
      <c r="GE107" s="37"/>
      <c r="GF107" s="37"/>
      <c r="GG107" s="37"/>
      <c r="GH107" s="37"/>
      <c r="GI107" s="37"/>
      <c r="GJ107" s="37"/>
      <c r="GK107" s="37"/>
      <c r="GL107" s="37"/>
      <c r="GM107" s="37"/>
      <c r="GN107" s="37"/>
      <c r="GO107" s="37"/>
      <c r="GP107" s="37"/>
      <c r="GQ107" s="37"/>
      <c r="GR107" s="37"/>
      <c r="GS107" s="37"/>
      <c r="GT107" s="37"/>
      <c r="GU107" s="37"/>
      <c r="GV107" s="37"/>
      <c r="GW107" s="37"/>
      <c r="GX107" s="37"/>
      <c r="GY107" s="37"/>
      <c r="GZ107" s="37"/>
      <c r="HA107" s="37"/>
      <c r="HB107" s="37"/>
      <c r="HC107" s="37"/>
      <c r="HD107" s="37"/>
      <c r="HE107" s="37"/>
      <c r="HF107" s="37"/>
      <c r="HG107" s="37"/>
      <c r="HH107" s="37"/>
      <c r="HI107" s="37"/>
      <c r="HJ107" s="37"/>
      <c r="HK107" s="37"/>
      <c r="HL107" s="37"/>
      <c r="HM107" s="37"/>
      <c r="HN107" s="37"/>
      <c r="HO107" s="37"/>
      <c r="HP107" s="37"/>
      <c r="HQ107" s="37"/>
      <c r="HR107" s="37"/>
      <c r="HS107" s="37"/>
      <c r="HT107" s="37"/>
      <c r="HU107" s="37"/>
      <c r="HV107" s="37"/>
      <c r="HW107" s="37"/>
      <c r="HX107" s="37"/>
      <c r="HY107" s="37"/>
      <c r="HZ107" s="37"/>
      <c r="IA107" s="5"/>
      <c r="IB107" s="5"/>
      <c r="IC107" s="5"/>
      <c r="ID107" s="5"/>
      <c r="IE107" s="5"/>
      <c r="IF107" s="5"/>
      <c r="IG107" s="5"/>
      <c r="IH107" s="5"/>
      <c r="II107" s="5"/>
    </row>
    <row r="108" spans="1:243" ht="16.5" customHeight="1">
      <c r="A108" s="114"/>
      <c r="B108" s="345" t="s">
        <v>21</v>
      </c>
      <c r="C108" s="345"/>
      <c r="D108" s="155">
        <v>40</v>
      </c>
      <c r="E108" s="156">
        <v>3.08</v>
      </c>
      <c r="F108" s="156">
        <v>0.56000000000000005</v>
      </c>
      <c r="G108" s="156">
        <v>15.08</v>
      </c>
      <c r="H108" s="157">
        <v>80.400000000000006</v>
      </c>
      <c r="I108" s="158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37"/>
      <c r="BM108" s="37"/>
      <c r="BN108" s="37"/>
      <c r="BO108" s="37"/>
      <c r="BP108" s="37"/>
      <c r="BQ108" s="37"/>
      <c r="BR108" s="37"/>
      <c r="BS108" s="37"/>
      <c r="BT108" s="37"/>
      <c r="BU108" s="37"/>
      <c r="BV108" s="37"/>
      <c r="BW108" s="37"/>
      <c r="BX108" s="37"/>
      <c r="BY108" s="37"/>
      <c r="BZ108" s="37"/>
      <c r="CA108" s="37"/>
      <c r="CB108" s="37"/>
      <c r="CC108" s="37"/>
      <c r="CD108" s="37"/>
      <c r="CE108" s="37"/>
      <c r="CF108" s="37"/>
      <c r="CG108" s="37"/>
      <c r="CH108" s="37"/>
      <c r="CI108" s="37"/>
      <c r="CJ108" s="37"/>
      <c r="CK108" s="37"/>
      <c r="CL108" s="37"/>
      <c r="CM108" s="37"/>
      <c r="CN108" s="37"/>
      <c r="CO108" s="37"/>
      <c r="CP108" s="37"/>
      <c r="CQ108" s="37"/>
      <c r="CR108" s="37"/>
      <c r="CS108" s="37"/>
      <c r="CT108" s="37"/>
      <c r="CU108" s="37"/>
      <c r="CV108" s="37"/>
      <c r="CW108" s="37"/>
      <c r="CX108" s="37"/>
      <c r="CY108" s="37"/>
      <c r="CZ108" s="37"/>
      <c r="DA108" s="37"/>
      <c r="DB108" s="37"/>
      <c r="DC108" s="37"/>
      <c r="DD108" s="37"/>
      <c r="DE108" s="37"/>
      <c r="DF108" s="37"/>
      <c r="DG108" s="37"/>
      <c r="DH108" s="37"/>
      <c r="DI108" s="37"/>
      <c r="DJ108" s="37"/>
      <c r="DK108" s="37"/>
      <c r="DL108" s="37"/>
      <c r="DM108" s="37"/>
      <c r="DN108" s="37"/>
      <c r="DO108" s="37"/>
      <c r="DP108" s="37"/>
      <c r="DQ108" s="37"/>
      <c r="DR108" s="37"/>
      <c r="DS108" s="37"/>
      <c r="DT108" s="37"/>
      <c r="DU108" s="37"/>
      <c r="DV108" s="37"/>
      <c r="DW108" s="37"/>
      <c r="DX108" s="37"/>
      <c r="DY108" s="37"/>
      <c r="DZ108" s="37"/>
      <c r="EA108" s="37"/>
      <c r="EB108" s="37"/>
      <c r="EC108" s="37"/>
      <c r="ED108" s="37"/>
      <c r="EE108" s="37"/>
      <c r="EF108" s="37"/>
      <c r="EG108" s="37"/>
      <c r="EH108" s="37"/>
      <c r="EI108" s="37"/>
      <c r="EJ108" s="37"/>
      <c r="EK108" s="37"/>
      <c r="EL108" s="37"/>
      <c r="EM108" s="37"/>
      <c r="EN108" s="37"/>
      <c r="EO108" s="37"/>
      <c r="EP108" s="37"/>
      <c r="EQ108" s="37"/>
      <c r="ER108" s="37"/>
      <c r="ES108" s="37"/>
      <c r="ET108" s="37"/>
      <c r="EU108" s="37"/>
      <c r="EV108" s="37"/>
      <c r="EW108" s="37"/>
      <c r="EX108" s="37"/>
      <c r="EY108" s="37"/>
      <c r="EZ108" s="37"/>
      <c r="FA108" s="37"/>
      <c r="FB108" s="37"/>
      <c r="FC108" s="37"/>
      <c r="FD108" s="37"/>
      <c r="FE108" s="37"/>
      <c r="FF108" s="37"/>
      <c r="FG108" s="37"/>
      <c r="FH108" s="37"/>
      <c r="FI108" s="37"/>
      <c r="FJ108" s="37"/>
      <c r="FK108" s="37"/>
      <c r="FL108" s="37"/>
      <c r="FM108" s="37"/>
      <c r="FN108" s="37"/>
      <c r="FO108" s="37"/>
      <c r="FP108" s="37"/>
      <c r="FQ108" s="37"/>
      <c r="FR108" s="37"/>
      <c r="FS108" s="37"/>
      <c r="FT108" s="37"/>
      <c r="FU108" s="37"/>
      <c r="FV108" s="37"/>
      <c r="FW108" s="37"/>
      <c r="FX108" s="37"/>
      <c r="FY108" s="37"/>
      <c r="FZ108" s="37"/>
      <c r="GA108" s="37"/>
      <c r="GB108" s="37"/>
      <c r="GC108" s="37"/>
      <c r="GD108" s="37"/>
      <c r="GE108" s="37"/>
      <c r="GF108" s="37"/>
      <c r="GG108" s="37"/>
      <c r="GH108" s="37"/>
      <c r="GI108" s="37"/>
      <c r="GJ108" s="37"/>
      <c r="GK108" s="37"/>
      <c r="GL108" s="37"/>
      <c r="GM108" s="37"/>
      <c r="GN108" s="37"/>
      <c r="GO108" s="37"/>
      <c r="GP108" s="37"/>
      <c r="GQ108" s="37"/>
      <c r="GR108" s="37"/>
      <c r="GS108" s="37"/>
      <c r="GT108" s="37"/>
      <c r="GU108" s="37"/>
      <c r="GV108" s="37"/>
      <c r="GW108" s="37"/>
      <c r="GX108" s="37"/>
      <c r="GY108" s="37"/>
      <c r="GZ108" s="37"/>
      <c r="HA108" s="37"/>
      <c r="HB108" s="37"/>
      <c r="HC108" s="37"/>
      <c r="HD108" s="37"/>
      <c r="HE108" s="37"/>
      <c r="HF108" s="37"/>
      <c r="HG108" s="37"/>
      <c r="HH108" s="37"/>
      <c r="HI108" s="37"/>
      <c r="HJ108" s="37"/>
      <c r="HK108" s="37"/>
      <c r="HL108" s="37"/>
      <c r="HM108" s="37"/>
      <c r="HN108" s="37"/>
      <c r="HO108" s="37"/>
      <c r="HP108" s="37"/>
      <c r="HQ108" s="37"/>
      <c r="HR108" s="37"/>
      <c r="HS108" s="37"/>
      <c r="HT108" s="37"/>
      <c r="HU108" s="37"/>
      <c r="HV108" s="37"/>
      <c r="HW108" s="37"/>
      <c r="HX108" s="37"/>
      <c r="HY108" s="37"/>
      <c r="HZ108" s="37"/>
      <c r="IA108" s="5"/>
      <c r="IB108" s="5"/>
      <c r="IC108" s="5"/>
      <c r="ID108" s="5"/>
      <c r="IE108" s="5"/>
      <c r="IF108" s="5"/>
      <c r="IG108" s="5"/>
      <c r="IH108" s="5"/>
      <c r="II108" s="5"/>
    </row>
    <row r="109" spans="1:243" ht="15.6">
      <c r="A109" s="331" t="s">
        <v>24</v>
      </c>
      <c r="B109" s="331"/>
      <c r="C109" s="331"/>
      <c r="D109" s="331"/>
      <c r="E109" s="100">
        <v>34.950000000000003</v>
      </c>
      <c r="F109" s="100">
        <v>30.39</v>
      </c>
      <c r="G109" s="100">
        <v>146.09</v>
      </c>
      <c r="H109" s="101">
        <v>997.29</v>
      </c>
      <c r="I109" s="102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5"/>
      <c r="HU109" s="5"/>
      <c r="HV109" s="5"/>
      <c r="HW109" s="5"/>
      <c r="HX109" s="5"/>
      <c r="HY109" s="5"/>
      <c r="HZ109" s="5"/>
      <c r="IA109" s="5"/>
      <c r="IB109" s="5"/>
      <c r="IC109" s="5"/>
      <c r="ID109" s="5"/>
      <c r="IE109" s="5"/>
      <c r="IF109" s="5"/>
      <c r="IG109" s="5"/>
      <c r="IH109" s="5"/>
      <c r="II109" s="5"/>
    </row>
    <row r="110" spans="1:243" ht="15.6">
      <c r="A110" s="346" t="s">
        <v>58</v>
      </c>
      <c r="B110" s="346"/>
      <c r="C110" s="346"/>
      <c r="D110" s="346"/>
      <c r="E110" s="81">
        <v>68.25</v>
      </c>
      <c r="F110" s="100">
        <v>66.180000000000007</v>
      </c>
      <c r="G110" s="100">
        <v>205.93</v>
      </c>
      <c r="H110" s="101">
        <v>1638.48</v>
      </c>
      <c r="I110" s="102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  <c r="HT110" s="5"/>
      <c r="HU110" s="5"/>
      <c r="HV110" s="5"/>
      <c r="HW110" s="5"/>
      <c r="HX110" s="5"/>
      <c r="HY110" s="5"/>
      <c r="HZ110" s="5"/>
      <c r="IA110" s="5"/>
      <c r="IB110" s="5"/>
      <c r="IC110" s="5"/>
      <c r="ID110" s="5"/>
      <c r="IE110" s="5"/>
      <c r="IF110" s="5"/>
      <c r="IG110" s="5"/>
      <c r="IH110" s="5"/>
      <c r="II110" s="5"/>
    </row>
    <row r="111" spans="1:243" ht="2.25" customHeight="1">
      <c r="A111" s="355"/>
      <c r="B111" s="355"/>
      <c r="C111" s="355"/>
      <c r="D111" s="355"/>
      <c r="E111" s="355"/>
      <c r="F111" s="355"/>
      <c r="G111" s="355"/>
      <c r="H111" s="355"/>
      <c r="I111" s="35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  <c r="HT111" s="5"/>
      <c r="HU111" s="5"/>
      <c r="HV111" s="5"/>
      <c r="HW111" s="5"/>
      <c r="HX111" s="5"/>
      <c r="HY111" s="5"/>
      <c r="HZ111" s="5"/>
      <c r="IA111" s="5"/>
      <c r="IB111" s="5"/>
      <c r="IC111" s="5"/>
      <c r="ID111" s="5"/>
      <c r="IE111" s="5"/>
      <c r="IF111" s="5"/>
      <c r="IG111" s="5"/>
      <c r="IH111" s="5"/>
      <c r="II111" s="5"/>
    </row>
    <row r="112" spans="1:243" ht="15.6">
      <c r="A112" s="63" t="s">
        <v>59</v>
      </c>
      <c r="B112" s="63" t="s">
        <v>59</v>
      </c>
      <c r="C112" s="139"/>
      <c r="D112" s="159"/>
      <c r="E112" s="65"/>
      <c r="F112" s="65"/>
      <c r="G112" s="65"/>
      <c r="H112" s="65"/>
      <c r="I112" s="6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5"/>
      <c r="HQ112" s="5"/>
      <c r="HR112" s="5"/>
      <c r="HS112" s="5"/>
      <c r="HT112" s="5"/>
      <c r="HU112" s="5"/>
      <c r="HV112" s="5"/>
      <c r="HW112" s="5"/>
      <c r="HX112" s="5"/>
      <c r="HY112" s="5"/>
      <c r="HZ112" s="5"/>
      <c r="IA112" s="5"/>
      <c r="IB112" s="5"/>
      <c r="IC112" s="5"/>
      <c r="ID112" s="5"/>
      <c r="IE112" s="5"/>
      <c r="IF112" s="5"/>
      <c r="IG112" s="5"/>
      <c r="IH112" s="5"/>
      <c r="II112" s="5"/>
    </row>
    <row r="113" spans="1:234" ht="15.6">
      <c r="A113" s="63" t="s">
        <v>1</v>
      </c>
      <c r="B113" s="262" t="s">
        <v>114</v>
      </c>
      <c r="C113" s="139"/>
      <c r="D113" s="159"/>
      <c r="E113" s="65"/>
      <c r="F113" s="65"/>
      <c r="G113" s="65"/>
      <c r="H113" s="65"/>
      <c r="I113" s="6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  <c r="HT113" s="5"/>
      <c r="HU113" s="5"/>
      <c r="HV113" s="5"/>
      <c r="HW113" s="5"/>
      <c r="HX113" s="5"/>
      <c r="HY113" s="5"/>
      <c r="HZ113" s="5"/>
    </row>
    <row r="114" spans="1:234" ht="16.5" customHeight="1">
      <c r="A114" s="338" t="s">
        <v>60</v>
      </c>
      <c r="B114" s="338"/>
      <c r="C114" s="338"/>
      <c r="D114" s="338"/>
      <c r="E114" s="338"/>
      <c r="F114" s="338"/>
      <c r="G114" s="338"/>
      <c r="H114" s="338"/>
      <c r="I114" s="338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</row>
    <row r="115" spans="1:234" ht="15.75" customHeight="1">
      <c r="A115" s="340"/>
      <c r="B115" s="348" t="s">
        <v>3</v>
      </c>
      <c r="C115" s="348"/>
      <c r="D115" s="342" t="s">
        <v>4</v>
      </c>
      <c r="E115" s="342" t="s">
        <v>5</v>
      </c>
      <c r="F115" s="342"/>
      <c r="G115" s="342"/>
      <c r="H115" s="342" t="s">
        <v>6</v>
      </c>
      <c r="I115" s="343" t="s">
        <v>7</v>
      </c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</row>
    <row r="116" spans="1:234" ht="15.6">
      <c r="A116" s="340"/>
      <c r="B116" s="348"/>
      <c r="C116" s="348"/>
      <c r="D116" s="342"/>
      <c r="E116" s="13" t="s">
        <v>8</v>
      </c>
      <c r="F116" s="13" t="s">
        <v>9</v>
      </c>
      <c r="G116" s="13" t="s">
        <v>10</v>
      </c>
      <c r="H116" s="342"/>
      <c r="I116" s="343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  <c r="HT116" s="5"/>
      <c r="HU116" s="5"/>
      <c r="HV116" s="5"/>
      <c r="HW116" s="5"/>
      <c r="HX116" s="5"/>
      <c r="HY116" s="5"/>
      <c r="HZ116" s="5"/>
    </row>
    <row r="117" spans="1:234" ht="16.5" customHeight="1">
      <c r="A117" s="338" t="s">
        <v>11</v>
      </c>
      <c r="B117" s="338"/>
      <c r="C117" s="338"/>
      <c r="D117" s="338"/>
      <c r="E117" s="338"/>
      <c r="F117" s="338"/>
      <c r="G117" s="338"/>
      <c r="H117" s="338"/>
      <c r="I117" s="338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  <c r="HT117" s="5"/>
      <c r="HU117" s="5"/>
      <c r="HV117" s="5"/>
      <c r="HW117" s="5"/>
      <c r="HX117" s="5"/>
      <c r="HY117" s="5"/>
      <c r="HZ117" s="5"/>
    </row>
    <row r="118" spans="1:234" ht="15.75" customHeight="1">
      <c r="A118" s="160"/>
      <c r="B118" s="339" t="s">
        <v>17</v>
      </c>
      <c r="C118" s="339"/>
      <c r="D118" s="67">
        <v>60</v>
      </c>
      <c r="E118" s="9">
        <v>0.6</v>
      </c>
      <c r="F118" s="9">
        <v>0.06</v>
      </c>
      <c r="G118" s="9">
        <v>1.1399999999999999</v>
      </c>
      <c r="H118" s="10">
        <v>7.2</v>
      </c>
      <c r="I118" s="125">
        <v>55</v>
      </c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2"/>
      <c r="BX118" s="22"/>
      <c r="BY118" s="22"/>
      <c r="BZ118" s="22"/>
      <c r="CA118" s="22"/>
      <c r="CB118" s="22"/>
      <c r="CC118" s="22"/>
      <c r="CD118" s="22"/>
      <c r="CE118" s="22"/>
      <c r="CF118" s="22"/>
      <c r="CG118" s="22"/>
      <c r="CH118" s="22"/>
      <c r="CI118" s="22"/>
      <c r="CJ118" s="22"/>
      <c r="CK118" s="22"/>
      <c r="CL118" s="22"/>
      <c r="CM118" s="22"/>
      <c r="CN118" s="22"/>
      <c r="CO118" s="22"/>
      <c r="CP118" s="22"/>
      <c r="CQ118" s="22"/>
      <c r="CR118" s="22"/>
      <c r="CS118" s="22"/>
      <c r="CT118" s="22"/>
      <c r="CU118" s="22"/>
      <c r="CV118" s="22"/>
      <c r="CW118" s="22"/>
      <c r="CX118" s="22"/>
      <c r="CY118" s="22"/>
      <c r="CZ118" s="22"/>
      <c r="DA118" s="22"/>
      <c r="DB118" s="22"/>
      <c r="DC118" s="22"/>
      <c r="DD118" s="22"/>
      <c r="DE118" s="22"/>
      <c r="DF118" s="2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2"/>
      <c r="EJ118" s="22"/>
      <c r="EK118" s="22"/>
      <c r="EL118" s="22"/>
      <c r="EM118" s="22"/>
      <c r="EN118" s="22"/>
      <c r="EO118" s="22"/>
      <c r="EP118" s="22"/>
      <c r="EQ118" s="22"/>
      <c r="ER118" s="22"/>
      <c r="ES118" s="22"/>
      <c r="ET118" s="22"/>
      <c r="EU118" s="22"/>
      <c r="EV118" s="22"/>
      <c r="EW118" s="22"/>
      <c r="EX118" s="22"/>
      <c r="EY118" s="22"/>
      <c r="EZ118" s="22"/>
      <c r="FA118" s="22"/>
      <c r="FB118" s="22"/>
      <c r="FC118" s="22"/>
      <c r="FD118" s="22"/>
      <c r="FE118" s="22"/>
      <c r="FF118" s="22"/>
      <c r="FG118" s="22"/>
      <c r="FH118" s="22"/>
      <c r="FI118" s="22"/>
      <c r="FJ118" s="22"/>
      <c r="FK118" s="22"/>
      <c r="FL118" s="22"/>
      <c r="FM118" s="22"/>
      <c r="FN118" s="22"/>
      <c r="FO118" s="22"/>
      <c r="FP118" s="22"/>
      <c r="FQ118" s="22"/>
      <c r="FR118" s="22"/>
      <c r="FS118" s="22"/>
      <c r="FT118" s="22"/>
      <c r="FU118" s="22"/>
      <c r="FV118" s="22"/>
      <c r="FW118" s="22"/>
      <c r="FX118" s="22"/>
      <c r="FY118" s="22"/>
      <c r="FZ118" s="22"/>
      <c r="GA118" s="22"/>
      <c r="GB118" s="22"/>
      <c r="GC118" s="22"/>
      <c r="GD118" s="22"/>
      <c r="GE118" s="22"/>
      <c r="GF118" s="22"/>
      <c r="GG118" s="22"/>
      <c r="GH118" s="22"/>
      <c r="GI118" s="22"/>
      <c r="GJ118" s="22"/>
      <c r="GK118" s="22"/>
      <c r="GL118" s="22"/>
      <c r="GM118" s="22"/>
      <c r="GN118" s="22"/>
      <c r="GO118" s="22"/>
      <c r="GP118" s="22"/>
      <c r="GQ118" s="22"/>
      <c r="GR118" s="22"/>
      <c r="GS118" s="22"/>
      <c r="GT118" s="22"/>
      <c r="GU118" s="22"/>
      <c r="GV118" s="22"/>
      <c r="GW118" s="22"/>
      <c r="GX118" s="22"/>
      <c r="GY118" s="22"/>
      <c r="GZ118" s="22"/>
      <c r="HA118" s="22"/>
      <c r="HB118" s="22"/>
      <c r="HC118" s="22"/>
      <c r="HD118" s="22"/>
      <c r="HE118" s="22"/>
      <c r="HF118" s="22"/>
      <c r="HG118" s="22"/>
      <c r="HH118" s="22"/>
      <c r="HI118" s="22"/>
      <c r="HJ118" s="22"/>
      <c r="HK118" s="22"/>
      <c r="HL118" s="22"/>
      <c r="HM118" s="22"/>
      <c r="HN118" s="22"/>
      <c r="HO118" s="22"/>
      <c r="HP118" s="22"/>
      <c r="HQ118" s="22"/>
      <c r="HR118" s="22"/>
      <c r="HS118" s="22"/>
      <c r="HT118" s="22"/>
      <c r="HU118" s="22"/>
      <c r="HV118" s="22"/>
      <c r="HW118" s="22"/>
      <c r="HX118" s="22"/>
      <c r="HY118" s="22"/>
      <c r="HZ118" s="22"/>
    </row>
    <row r="119" spans="1:234" ht="15.75" customHeight="1">
      <c r="A119" s="72"/>
      <c r="B119" s="329" t="s">
        <v>61</v>
      </c>
      <c r="C119" s="329"/>
      <c r="D119" s="127">
        <v>150</v>
      </c>
      <c r="E119" s="77">
        <v>14.82</v>
      </c>
      <c r="F119" s="77">
        <v>20.2</v>
      </c>
      <c r="G119" s="77">
        <v>9.1</v>
      </c>
      <c r="H119" s="78">
        <v>276.93</v>
      </c>
      <c r="I119" s="36">
        <v>216</v>
      </c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</row>
    <row r="120" spans="1:234" ht="15.75" customHeight="1">
      <c r="A120" s="72"/>
      <c r="B120" s="329" t="s">
        <v>32</v>
      </c>
      <c r="C120" s="329"/>
      <c r="D120" s="127">
        <v>40</v>
      </c>
      <c r="E120" s="77">
        <v>3.04</v>
      </c>
      <c r="F120" s="77">
        <v>0.32</v>
      </c>
      <c r="G120" s="77">
        <v>19.68</v>
      </c>
      <c r="H120" s="78">
        <v>94</v>
      </c>
      <c r="I120" s="161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  <c r="HT120" s="5"/>
      <c r="HU120" s="5"/>
      <c r="HV120" s="5"/>
      <c r="HW120" s="5"/>
      <c r="HX120" s="5"/>
      <c r="HY120" s="5"/>
      <c r="HZ120" s="5"/>
    </row>
    <row r="121" spans="1:234" ht="15.75" customHeight="1">
      <c r="A121" s="33"/>
      <c r="B121" s="329" t="s">
        <v>40</v>
      </c>
      <c r="C121" s="329"/>
      <c r="D121" s="55">
        <v>180</v>
      </c>
      <c r="E121" s="14">
        <v>2.6</v>
      </c>
      <c r="F121" s="14">
        <v>2.67</v>
      </c>
      <c r="G121" s="14">
        <v>29.2</v>
      </c>
      <c r="H121" s="15">
        <v>155.19999999999999</v>
      </c>
      <c r="I121" s="47">
        <v>395</v>
      </c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  <c r="CA121" s="22"/>
      <c r="CB121" s="22"/>
      <c r="CC121" s="22"/>
      <c r="CD121" s="22"/>
      <c r="CE121" s="22"/>
      <c r="CF121" s="22"/>
      <c r="CG121" s="22"/>
      <c r="CH121" s="22"/>
      <c r="CI121" s="22"/>
      <c r="CJ121" s="22"/>
      <c r="CK121" s="22"/>
      <c r="CL121" s="22"/>
      <c r="CM121" s="22"/>
      <c r="CN121" s="22"/>
      <c r="CO121" s="22"/>
      <c r="CP121" s="22"/>
      <c r="CQ121" s="22"/>
      <c r="CR121" s="22"/>
      <c r="CS121" s="22"/>
      <c r="CT121" s="22"/>
      <c r="CU121" s="22"/>
      <c r="CV121" s="22"/>
      <c r="CW121" s="22"/>
      <c r="CX121" s="22"/>
      <c r="CY121" s="22"/>
      <c r="CZ121" s="22"/>
      <c r="DA121" s="22"/>
      <c r="DB121" s="22"/>
      <c r="DC121" s="22"/>
      <c r="DD121" s="22"/>
      <c r="DE121" s="22"/>
      <c r="DF121" s="22"/>
      <c r="DG121" s="22"/>
      <c r="DH121" s="22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  <c r="DY121" s="22"/>
      <c r="DZ121" s="22"/>
      <c r="EA121" s="22"/>
      <c r="EB121" s="22"/>
      <c r="EC121" s="22"/>
      <c r="ED121" s="22"/>
      <c r="EE121" s="22"/>
      <c r="EF121" s="22"/>
      <c r="EG121" s="22"/>
      <c r="EH121" s="22"/>
      <c r="EI121" s="22"/>
      <c r="EJ121" s="22"/>
      <c r="EK121" s="22"/>
      <c r="EL121" s="22"/>
      <c r="EM121" s="22"/>
      <c r="EN121" s="22"/>
      <c r="EO121" s="22"/>
      <c r="EP121" s="22"/>
      <c r="EQ121" s="22"/>
      <c r="ER121" s="22"/>
      <c r="ES121" s="22"/>
      <c r="ET121" s="22"/>
      <c r="EU121" s="22"/>
      <c r="EV121" s="22"/>
      <c r="EW121" s="22"/>
      <c r="EX121" s="22"/>
      <c r="EY121" s="22"/>
      <c r="EZ121" s="22"/>
      <c r="FA121" s="22"/>
      <c r="FB121" s="22"/>
      <c r="FC121" s="22"/>
      <c r="FD121" s="22"/>
      <c r="FE121" s="22"/>
      <c r="FF121" s="22"/>
      <c r="FG121" s="22"/>
      <c r="FH121" s="22"/>
      <c r="FI121" s="22"/>
      <c r="FJ121" s="22"/>
      <c r="FK121" s="22"/>
      <c r="FL121" s="22"/>
      <c r="FM121" s="22"/>
      <c r="FN121" s="22"/>
      <c r="FO121" s="22"/>
      <c r="FP121" s="22"/>
      <c r="FQ121" s="22"/>
      <c r="FR121" s="22"/>
      <c r="FS121" s="22"/>
      <c r="FT121" s="22"/>
      <c r="FU121" s="22"/>
      <c r="FV121" s="22"/>
      <c r="FW121" s="22"/>
      <c r="FX121" s="22"/>
      <c r="FY121" s="22"/>
      <c r="FZ121" s="22"/>
      <c r="GA121" s="22"/>
      <c r="GB121" s="22"/>
      <c r="GC121" s="22"/>
      <c r="GD121" s="22"/>
      <c r="GE121" s="22"/>
      <c r="GF121" s="22"/>
      <c r="GG121" s="22"/>
      <c r="GH121" s="22"/>
      <c r="GI121" s="22"/>
      <c r="GJ121" s="22"/>
      <c r="GK121" s="22"/>
      <c r="GL121" s="22"/>
      <c r="GM121" s="22"/>
      <c r="GN121" s="22"/>
      <c r="GO121" s="22"/>
      <c r="GP121" s="22"/>
      <c r="GQ121" s="22"/>
      <c r="GR121" s="22"/>
      <c r="GS121" s="22"/>
      <c r="GT121" s="22"/>
      <c r="GU121" s="22"/>
      <c r="GV121" s="22"/>
      <c r="GW121" s="22"/>
      <c r="GX121" s="22"/>
      <c r="GY121" s="22"/>
      <c r="GZ121" s="22"/>
      <c r="HA121" s="22"/>
      <c r="HB121" s="22"/>
      <c r="HC121" s="22"/>
      <c r="HD121" s="22"/>
      <c r="HE121" s="22"/>
      <c r="HF121" s="22"/>
      <c r="HG121" s="22"/>
      <c r="HH121" s="22"/>
      <c r="HI121" s="22"/>
      <c r="HJ121" s="22"/>
      <c r="HK121" s="22"/>
      <c r="HL121" s="22"/>
      <c r="HM121" s="22"/>
      <c r="HN121" s="22"/>
      <c r="HO121" s="22"/>
      <c r="HP121" s="22"/>
      <c r="HQ121" s="22"/>
      <c r="HR121" s="22"/>
      <c r="HS121" s="22"/>
      <c r="HT121" s="22"/>
      <c r="HU121" s="22"/>
      <c r="HV121" s="22"/>
      <c r="HW121" s="22"/>
      <c r="HX121" s="22"/>
      <c r="HY121" s="22"/>
      <c r="HZ121" s="22"/>
    </row>
    <row r="122" spans="1:234" ht="16.5" customHeight="1">
      <c r="A122" s="72"/>
      <c r="B122" s="337" t="s">
        <v>22</v>
      </c>
      <c r="C122" s="337"/>
      <c r="D122" s="18">
        <v>150</v>
      </c>
      <c r="E122" s="19">
        <v>2.25</v>
      </c>
      <c r="F122" s="19">
        <v>0.75</v>
      </c>
      <c r="G122" s="19">
        <v>31.5</v>
      </c>
      <c r="H122" s="20">
        <v>144</v>
      </c>
      <c r="I122" s="80">
        <v>338</v>
      </c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  <c r="BZ122" s="22"/>
      <c r="CA122" s="22"/>
      <c r="CB122" s="22"/>
      <c r="CC122" s="22"/>
      <c r="CD122" s="22"/>
      <c r="CE122" s="22"/>
      <c r="CF122" s="22"/>
      <c r="CG122" s="22"/>
      <c r="CH122" s="22"/>
      <c r="CI122" s="22"/>
      <c r="CJ122" s="22"/>
      <c r="CK122" s="22"/>
      <c r="CL122" s="22"/>
      <c r="CM122" s="22"/>
      <c r="CN122" s="22"/>
      <c r="CO122" s="22"/>
      <c r="CP122" s="22"/>
      <c r="CQ122" s="22"/>
      <c r="CR122" s="22"/>
      <c r="CS122" s="22"/>
      <c r="CT122" s="22"/>
      <c r="CU122" s="22"/>
      <c r="CV122" s="22"/>
      <c r="CW122" s="22"/>
      <c r="CX122" s="22"/>
      <c r="CY122" s="22"/>
      <c r="CZ122" s="22"/>
      <c r="DA122" s="22"/>
      <c r="DB122" s="22"/>
      <c r="DC122" s="22"/>
      <c r="DD122" s="22"/>
      <c r="DE122" s="22"/>
      <c r="DF122" s="2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2"/>
      <c r="EK122" s="22"/>
      <c r="EL122" s="22"/>
      <c r="EM122" s="22"/>
      <c r="EN122" s="22"/>
      <c r="EO122" s="22"/>
      <c r="EP122" s="22"/>
      <c r="EQ122" s="22"/>
      <c r="ER122" s="22"/>
      <c r="ES122" s="22"/>
      <c r="ET122" s="22"/>
      <c r="EU122" s="22"/>
      <c r="EV122" s="22"/>
      <c r="EW122" s="22"/>
      <c r="EX122" s="22"/>
      <c r="EY122" s="22"/>
      <c r="EZ122" s="22"/>
      <c r="FA122" s="22"/>
      <c r="FB122" s="22"/>
      <c r="FC122" s="22"/>
      <c r="FD122" s="22"/>
      <c r="FE122" s="22"/>
      <c r="FF122" s="22"/>
      <c r="FG122" s="22"/>
      <c r="FH122" s="22"/>
      <c r="FI122" s="22"/>
      <c r="FJ122" s="22"/>
      <c r="FK122" s="22"/>
      <c r="FL122" s="22"/>
      <c r="FM122" s="22"/>
      <c r="FN122" s="22"/>
      <c r="FO122" s="22"/>
      <c r="FP122" s="22"/>
      <c r="FQ122" s="22"/>
      <c r="FR122" s="22"/>
      <c r="FS122" s="22"/>
      <c r="FT122" s="22"/>
      <c r="FU122" s="22"/>
      <c r="FV122" s="22"/>
      <c r="FW122" s="22"/>
      <c r="FX122" s="22"/>
      <c r="FY122" s="22"/>
      <c r="FZ122" s="22"/>
      <c r="GA122" s="22"/>
      <c r="GB122" s="22"/>
      <c r="GC122" s="22"/>
      <c r="GD122" s="22"/>
      <c r="GE122" s="22"/>
      <c r="GF122" s="22"/>
      <c r="GG122" s="22"/>
      <c r="GH122" s="22"/>
      <c r="GI122" s="22"/>
      <c r="GJ122" s="22"/>
      <c r="GK122" s="22"/>
      <c r="GL122" s="22"/>
      <c r="GM122" s="22"/>
      <c r="GN122" s="22"/>
      <c r="GO122" s="22"/>
      <c r="GP122" s="22"/>
      <c r="GQ122" s="22"/>
      <c r="GR122" s="22"/>
      <c r="GS122" s="22"/>
      <c r="GT122" s="22"/>
      <c r="GU122" s="22"/>
      <c r="GV122" s="22"/>
      <c r="GW122" s="22"/>
      <c r="GX122" s="22"/>
      <c r="GY122" s="22"/>
      <c r="GZ122" s="22"/>
      <c r="HA122" s="22"/>
      <c r="HB122" s="22"/>
      <c r="HC122" s="22"/>
      <c r="HD122" s="22"/>
      <c r="HE122" s="22"/>
      <c r="HF122" s="22"/>
      <c r="HG122" s="22"/>
      <c r="HH122" s="22"/>
      <c r="HI122" s="22"/>
      <c r="HJ122" s="22"/>
      <c r="HK122" s="22"/>
      <c r="HL122" s="22"/>
      <c r="HM122" s="22"/>
      <c r="HN122" s="22"/>
      <c r="HO122" s="22"/>
      <c r="HP122" s="22"/>
      <c r="HQ122" s="22"/>
      <c r="HR122" s="22"/>
      <c r="HS122" s="22"/>
      <c r="HT122" s="22"/>
      <c r="HU122" s="22"/>
      <c r="HV122" s="22"/>
      <c r="HW122" s="22"/>
      <c r="HX122" s="22"/>
      <c r="HY122" s="22"/>
      <c r="HZ122" s="22"/>
    </row>
    <row r="123" spans="1:234" ht="15.6">
      <c r="A123" s="331" t="s">
        <v>15</v>
      </c>
      <c r="B123" s="331"/>
      <c r="C123" s="331"/>
      <c r="D123" s="331"/>
      <c r="E123" s="81">
        <v>23.31</v>
      </c>
      <c r="F123" s="81">
        <v>24</v>
      </c>
      <c r="G123" s="81">
        <v>90.62</v>
      </c>
      <c r="H123" s="82">
        <v>677.33</v>
      </c>
      <c r="I123" s="83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  <c r="HT123" s="5"/>
      <c r="HU123" s="5"/>
      <c r="HV123" s="5"/>
      <c r="HW123" s="5"/>
      <c r="HX123" s="5"/>
      <c r="HY123" s="5"/>
      <c r="HZ123" s="5"/>
    </row>
    <row r="124" spans="1:234" ht="16.5" customHeight="1">
      <c r="A124" s="338" t="s">
        <v>16</v>
      </c>
      <c r="B124" s="338"/>
      <c r="C124" s="338"/>
      <c r="D124" s="338"/>
      <c r="E124" s="338"/>
      <c r="F124" s="338"/>
      <c r="G124" s="338"/>
      <c r="H124" s="338"/>
      <c r="I124" s="338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  <c r="HT124" s="5"/>
      <c r="HU124" s="5"/>
      <c r="HV124" s="5"/>
      <c r="HW124" s="5"/>
      <c r="HX124" s="5"/>
      <c r="HY124" s="5"/>
      <c r="HZ124" s="5"/>
    </row>
    <row r="125" spans="1:234" ht="15.75" customHeight="1">
      <c r="A125" s="84"/>
      <c r="B125" s="344" t="s">
        <v>17</v>
      </c>
      <c r="C125" s="344"/>
      <c r="D125" s="67">
        <v>60</v>
      </c>
      <c r="E125" s="9">
        <v>0.85</v>
      </c>
      <c r="F125" s="9">
        <v>3.61</v>
      </c>
      <c r="G125" s="9">
        <v>3.76</v>
      </c>
      <c r="H125" s="10">
        <v>51</v>
      </c>
      <c r="I125" s="125">
        <v>55</v>
      </c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  <c r="CH125" s="22"/>
      <c r="CI125" s="22"/>
      <c r="CJ125" s="22"/>
      <c r="CK125" s="22"/>
      <c r="CL125" s="22"/>
      <c r="CM125" s="22"/>
      <c r="CN125" s="22"/>
      <c r="CO125" s="22"/>
      <c r="CP125" s="22"/>
      <c r="CQ125" s="22"/>
      <c r="CR125" s="22"/>
      <c r="CS125" s="22"/>
      <c r="CT125" s="22"/>
      <c r="CU125" s="22"/>
      <c r="CV125" s="22"/>
      <c r="CW125" s="22"/>
      <c r="CX125" s="22"/>
      <c r="CY125" s="22"/>
      <c r="CZ125" s="22"/>
      <c r="DA125" s="22"/>
      <c r="DB125" s="22"/>
      <c r="DC125" s="22"/>
      <c r="DD125" s="22"/>
      <c r="DE125" s="22"/>
      <c r="DF125" s="22"/>
      <c r="DG125" s="22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2"/>
      <c r="EK125" s="22"/>
      <c r="EL125" s="22"/>
      <c r="EM125" s="22"/>
      <c r="EN125" s="22"/>
      <c r="EO125" s="22"/>
      <c r="EP125" s="22"/>
      <c r="EQ125" s="22"/>
      <c r="ER125" s="22"/>
      <c r="ES125" s="22"/>
      <c r="ET125" s="22"/>
      <c r="EU125" s="22"/>
      <c r="EV125" s="22"/>
      <c r="EW125" s="22"/>
      <c r="EX125" s="22"/>
      <c r="EY125" s="22"/>
      <c r="EZ125" s="22"/>
      <c r="FA125" s="22"/>
      <c r="FB125" s="22"/>
      <c r="FC125" s="22"/>
      <c r="FD125" s="22"/>
      <c r="FE125" s="22"/>
      <c r="FF125" s="22"/>
      <c r="FG125" s="22"/>
      <c r="FH125" s="22"/>
      <c r="FI125" s="22"/>
      <c r="FJ125" s="22"/>
      <c r="FK125" s="22"/>
      <c r="FL125" s="22"/>
      <c r="FM125" s="22"/>
      <c r="FN125" s="22"/>
      <c r="FO125" s="22"/>
      <c r="FP125" s="22"/>
      <c r="FQ125" s="22"/>
      <c r="FR125" s="22"/>
      <c r="FS125" s="22"/>
      <c r="FT125" s="22"/>
      <c r="FU125" s="22"/>
      <c r="FV125" s="22"/>
      <c r="FW125" s="22"/>
      <c r="FX125" s="22"/>
      <c r="FY125" s="22"/>
      <c r="FZ125" s="22"/>
      <c r="GA125" s="22"/>
      <c r="GB125" s="22"/>
      <c r="GC125" s="22"/>
      <c r="GD125" s="22"/>
      <c r="GE125" s="22"/>
      <c r="GF125" s="22"/>
      <c r="GG125" s="22"/>
      <c r="GH125" s="22"/>
      <c r="GI125" s="22"/>
      <c r="GJ125" s="22"/>
      <c r="GK125" s="22"/>
      <c r="GL125" s="22"/>
      <c r="GM125" s="22"/>
      <c r="GN125" s="22"/>
      <c r="GO125" s="22"/>
      <c r="GP125" s="22"/>
      <c r="GQ125" s="22"/>
      <c r="GR125" s="22"/>
      <c r="GS125" s="22"/>
      <c r="GT125" s="22"/>
      <c r="GU125" s="22"/>
      <c r="GV125" s="22"/>
      <c r="GW125" s="22"/>
      <c r="GX125" s="22"/>
      <c r="GY125" s="22"/>
      <c r="GZ125" s="22"/>
      <c r="HA125" s="22"/>
      <c r="HB125" s="22"/>
      <c r="HC125" s="22"/>
      <c r="HD125" s="22"/>
      <c r="HE125" s="22"/>
      <c r="HF125" s="22"/>
      <c r="HG125" s="22"/>
      <c r="HH125" s="22"/>
      <c r="HI125" s="22"/>
      <c r="HJ125" s="22"/>
      <c r="HK125" s="22"/>
      <c r="HL125" s="22"/>
      <c r="HM125" s="22"/>
      <c r="HN125" s="22"/>
      <c r="HO125" s="22"/>
      <c r="HP125" s="22"/>
      <c r="HQ125" s="22"/>
      <c r="HR125" s="22"/>
      <c r="HS125" s="22"/>
      <c r="HT125" s="22"/>
      <c r="HU125" s="22"/>
      <c r="HV125" s="22"/>
      <c r="HW125" s="22"/>
      <c r="HX125" s="22"/>
      <c r="HY125" s="22"/>
      <c r="HZ125" s="22"/>
    </row>
    <row r="126" spans="1:234" ht="15.75" customHeight="1">
      <c r="A126" s="12"/>
      <c r="B126" s="329" t="s">
        <v>62</v>
      </c>
      <c r="C126" s="329"/>
      <c r="D126" s="13">
        <v>250</v>
      </c>
      <c r="E126" s="34">
        <v>1.8</v>
      </c>
      <c r="F126" s="34">
        <v>4.9800000000000004</v>
      </c>
      <c r="G126" s="34">
        <v>9.14</v>
      </c>
      <c r="H126" s="70">
        <v>99.39</v>
      </c>
      <c r="I126" s="36">
        <v>99</v>
      </c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  <c r="BZ126" s="22"/>
      <c r="CA126" s="22"/>
      <c r="CB126" s="22"/>
      <c r="CC126" s="22"/>
      <c r="CD126" s="22"/>
      <c r="CE126" s="22"/>
      <c r="CF126" s="22"/>
      <c r="CG126" s="22"/>
      <c r="CH126" s="22"/>
      <c r="CI126" s="22"/>
      <c r="CJ126" s="22"/>
      <c r="CK126" s="22"/>
      <c r="CL126" s="22"/>
      <c r="CM126" s="22"/>
      <c r="CN126" s="22"/>
      <c r="CO126" s="22"/>
      <c r="CP126" s="22"/>
      <c r="CQ126" s="22"/>
      <c r="CR126" s="22"/>
      <c r="CS126" s="22"/>
      <c r="CT126" s="22"/>
      <c r="CU126" s="22"/>
      <c r="CV126" s="22"/>
      <c r="CW126" s="22"/>
      <c r="CX126" s="22"/>
      <c r="CY126" s="22"/>
      <c r="CZ126" s="22"/>
      <c r="DA126" s="22"/>
      <c r="DB126" s="22"/>
      <c r="DC126" s="22"/>
      <c r="DD126" s="22"/>
      <c r="DE126" s="22"/>
      <c r="DF126" s="22"/>
      <c r="DG126" s="22"/>
      <c r="DH126" s="22"/>
      <c r="DI126" s="22"/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  <c r="EC126" s="22"/>
      <c r="ED126" s="22"/>
      <c r="EE126" s="22"/>
      <c r="EF126" s="22"/>
      <c r="EG126" s="22"/>
      <c r="EH126" s="22"/>
      <c r="EI126" s="22"/>
      <c r="EJ126" s="22"/>
      <c r="EK126" s="22"/>
      <c r="EL126" s="22"/>
      <c r="EM126" s="22"/>
      <c r="EN126" s="22"/>
      <c r="EO126" s="22"/>
      <c r="EP126" s="22"/>
      <c r="EQ126" s="22"/>
      <c r="ER126" s="22"/>
      <c r="ES126" s="22"/>
      <c r="ET126" s="22"/>
      <c r="EU126" s="22"/>
      <c r="EV126" s="22"/>
      <c r="EW126" s="22"/>
      <c r="EX126" s="22"/>
      <c r="EY126" s="22"/>
      <c r="EZ126" s="22"/>
      <c r="FA126" s="22"/>
      <c r="FB126" s="22"/>
      <c r="FC126" s="22"/>
      <c r="FD126" s="22"/>
      <c r="FE126" s="22"/>
      <c r="FF126" s="22"/>
      <c r="FG126" s="22"/>
      <c r="FH126" s="22"/>
      <c r="FI126" s="22"/>
      <c r="FJ126" s="22"/>
      <c r="FK126" s="22"/>
      <c r="FL126" s="22"/>
      <c r="FM126" s="22"/>
      <c r="FN126" s="22"/>
      <c r="FO126" s="22"/>
      <c r="FP126" s="22"/>
      <c r="FQ126" s="22"/>
      <c r="FR126" s="22"/>
      <c r="FS126" s="22"/>
      <c r="FT126" s="22"/>
      <c r="FU126" s="22"/>
      <c r="FV126" s="22"/>
      <c r="FW126" s="22"/>
      <c r="FX126" s="22"/>
      <c r="FY126" s="22"/>
      <c r="FZ126" s="22"/>
      <c r="GA126" s="22"/>
      <c r="GB126" s="22"/>
      <c r="GC126" s="22"/>
      <c r="GD126" s="22"/>
      <c r="GE126" s="22"/>
      <c r="GF126" s="22"/>
      <c r="GG126" s="22"/>
      <c r="GH126" s="22"/>
      <c r="GI126" s="22"/>
      <c r="GJ126" s="22"/>
      <c r="GK126" s="22"/>
      <c r="GL126" s="22"/>
      <c r="GM126" s="22"/>
      <c r="GN126" s="22"/>
      <c r="GO126" s="22"/>
      <c r="GP126" s="22"/>
      <c r="GQ126" s="22"/>
      <c r="GR126" s="22"/>
      <c r="GS126" s="22"/>
      <c r="GT126" s="22"/>
      <c r="GU126" s="22"/>
      <c r="GV126" s="22"/>
      <c r="GW126" s="22"/>
      <c r="GX126" s="22"/>
      <c r="GY126" s="22"/>
      <c r="GZ126" s="22"/>
      <c r="HA126" s="22"/>
      <c r="HB126" s="22"/>
      <c r="HC126" s="22"/>
      <c r="HD126" s="22"/>
      <c r="HE126" s="22"/>
      <c r="HF126" s="22"/>
      <c r="HG126" s="22"/>
      <c r="HH126" s="22"/>
      <c r="HI126" s="22"/>
      <c r="HJ126" s="22"/>
      <c r="HK126" s="22"/>
      <c r="HL126" s="22"/>
      <c r="HM126" s="22"/>
      <c r="HN126" s="22"/>
      <c r="HO126" s="22"/>
      <c r="HP126" s="22"/>
      <c r="HQ126" s="22"/>
      <c r="HR126" s="22"/>
      <c r="HS126" s="22"/>
      <c r="HT126" s="22"/>
      <c r="HU126" s="22"/>
      <c r="HV126" s="22"/>
      <c r="HW126" s="22"/>
      <c r="HX126" s="22"/>
      <c r="HY126" s="22"/>
      <c r="HZ126" s="22"/>
    </row>
    <row r="127" spans="1:234" ht="15.75" customHeight="1">
      <c r="A127" s="114"/>
      <c r="B127" s="328" t="s">
        <v>34</v>
      </c>
      <c r="C127" s="328"/>
      <c r="D127" s="86">
        <v>180</v>
      </c>
      <c r="E127" s="87">
        <v>6.72</v>
      </c>
      <c r="F127" s="87">
        <v>7.12</v>
      </c>
      <c r="G127" s="87">
        <v>37.56</v>
      </c>
      <c r="H127" s="88">
        <v>241.37</v>
      </c>
      <c r="I127" s="115">
        <v>309</v>
      </c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5"/>
      <c r="HU127" s="5"/>
      <c r="HV127" s="5"/>
      <c r="HW127" s="5"/>
      <c r="HX127" s="5"/>
      <c r="HY127" s="5"/>
      <c r="HZ127" s="5"/>
    </row>
    <row r="128" spans="1:234" ht="15.75" customHeight="1">
      <c r="A128" s="38"/>
      <c r="B128" s="328" t="s">
        <v>63</v>
      </c>
      <c r="C128" s="328"/>
      <c r="D128" s="162">
        <v>150</v>
      </c>
      <c r="E128" s="163">
        <v>15.84</v>
      </c>
      <c r="F128" s="163">
        <v>18.47</v>
      </c>
      <c r="G128" s="163">
        <v>19.420000000000002</v>
      </c>
      <c r="H128" s="164">
        <v>307.5</v>
      </c>
      <c r="I128" s="165">
        <v>294</v>
      </c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  <c r="BZ128" s="22"/>
      <c r="CA128" s="22"/>
      <c r="CB128" s="22"/>
      <c r="CC128" s="22"/>
      <c r="CD128" s="22"/>
      <c r="CE128" s="22"/>
      <c r="CF128" s="22"/>
      <c r="CG128" s="22"/>
      <c r="CH128" s="22"/>
      <c r="CI128" s="22"/>
      <c r="CJ128" s="22"/>
      <c r="CK128" s="22"/>
      <c r="CL128" s="22"/>
      <c r="CM128" s="22"/>
      <c r="CN128" s="22"/>
      <c r="CO128" s="22"/>
      <c r="CP128" s="22"/>
      <c r="CQ128" s="22"/>
      <c r="CR128" s="22"/>
      <c r="CS128" s="22"/>
      <c r="CT128" s="22"/>
      <c r="CU128" s="22"/>
      <c r="CV128" s="22"/>
      <c r="CW128" s="22"/>
      <c r="CX128" s="22"/>
      <c r="CY128" s="22"/>
      <c r="CZ128" s="22"/>
      <c r="DA128" s="22"/>
      <c r="DB128" s="22"/>
      <c r="DC128" s="22"/>
      <c r="DD128" s="22"/>
      <c r="DE128" s="22"/>
      <c r="DF128" s="22"/>
      <c r="DG128" s="22"/>
      <c r="DH128" s="22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2"/>
      <c r="EH128" s="22"/>
      <c r="EI128" s="22"/>
      <c r="EJ128" s="22"/>
      <c r="EK128" s="22"/>
      <c r="EL128" s="22"/>
      <c r="EM128" s="22"/>
      <c r="EN128" s="22"/>
      <c r="EO128" s="22"/>
      <c r="EP128" s="22"/>
      <c r="EQ128" s="22"/>
      <c r="ER128" s="22"/>
      <c r="ES128" s="22"/>
      <c r="ET128" s="22"/>
      <c r="EU128" s="22"/>
      <c r="EV128" s="22"/>
      <c r="EW128" s="22"/>
      <c r="EX128" s="22"/>
      <c r="EY128" s="22"/>
      <c r="EZ128" s="22"/>
      <c r="FA128" s="22"/>
      <c r="FB128" s="22"/>
      <c r="FC128" s="22"/>
      <c r="FD128" s="22"/>
      <c r="FE128" s="22"/>
      <c r="FF128" s="22"/>
      <c r="FG128" s="22"/>
      <c r="FH128" s="22"/>
      <c r="FI128" s="22"/>
      <c r="FJ128" s="22"/>
      <c r="FK128" s="22"/>
      <c r="FL128" s="22"/>
      <c r="FM128" s="22"/>
      <c r="FN128" s="22"/>
      <c r="FO128" s="22"/>
      <c r="FP128" s="22"/>
      <c r="FQ128" s="22"/>
      <c r="FR128" s="22"/>
      <c r="FS128" s="22"/>
      <c r="FT128" s="22"/>
      <c r="FU128" s="22"/>
      <c r="FV128" s="22"/>
      <c r="FW128" s="22"/>
      <c r="FX128" s="22"/>
      <c r="FY128" s="22"/>
      <c r="FZ128" s="22"/>
      <c r="GA128" s="22"/>
      <c r="GB128" s="22"/>
      <c r="GC128" s="22"/>
      <c r="GD128" s="22"/>
      <c r="GE128" s="22"/>
      <c r="GF128" s="22"/>
      <c r="GG128" s="22"/>
      <c r="GH128" s="22"/>
      <c r="GI128" s="22"/>
      <c r="GJ128" s="22"/>
      <c r="GK128" s="22"/>
      <c r="GL128" s="22"/>
      <c r="GM128" s="22"/>
      <c r="GN128" s="22"/>
      <c r="GO128" s="22"/>
      <c r="GP128" s="22"/>
      <c r="GQ128" s="22"/>
      <c r="GR128" s="22"/>
      <c r="GS128" s="22"/>
      <c r="GT128" s="22"/>
      <c r="GU128" s="22"/>
      <c r="GV128" s="22"/>
      <c r="GW128" s="22"/>
      <c r="GX128" s="22"/>
      <c r="GY128" s="22"/>
      <c r="GZ128" s="22"/>
      <c r="HA128" s="22"/>
      <c r="HB128" s="22"/>
      <c r="HC128" s="22"/>
      <c r="HD128" s="22"/>
      <c r="HE128" s="22"/>
      <c r="HF128" s="22"/>
      <c r="HG128" s="22"/>
      <c r="HH128" s="22"/>
      <c r="HI128" s="22"/>
      <c r="HJ128" s="22"/>
      <c r="HK128" s="22"/>
      <c r="HL128" s="22"/>
      <c r="HM128" s="22"/>
      <c r="HN128" s="22"/>
      <c r="HO128" s="22"/>
      <c r="HP128" s="22"/>
      <c r="HQ128" s="22"/>
      <c r="HR128" s="22"/>
      <c r="HS128" s="22"/>
      <c r="HT128" s="22"/>
      <c r="HU128" s="22"/>
      <c r="HV128" s="22"/>
      <c r="HW128" s="22"/>
      <c r="HX128" s="22"/>
      <c r="HY128" s="22"/>
      <c r="HZ128" s="22"/>
    </row>
    <row r="129" spans="1:234" ht="15.75" customHeight="1">
      <c r="A129" s="12"/>
      <c r="B129" s="329" t="s">
        <v>23</v>
      </c>
      <c r="C129" s="329"/>
      <c r="D129" s="13">
        <v>180</v>
      </c>
      <c r="E129" s="74">
        <v>0.6</v>
      </c>
      <c r="F129" s="74">
        <v>0.55000000000000004</v>
      </c>
      <c r="G129" s="74">
        <v>37</v>
      </c>
      <c r="H129" s="75">
        <v>144</v>
      </c>
      <c r="I129" s="166">
        <v>389</v>
      </c>
      <c r="J129" s="167"/>
      <c r="K129" s="168"/>
      <c r="L129" s="168"/>
      <c r="M129" s="168"/>
      <c r="N129" s="168"/>
      <c r="O129" s="169"/>
      <c r="P129" s="170"/>
      <c r="Q129" s="170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  <c r="CE129" s="22"/>
      <c r="CF129" s="22"/>
      <c r="CG129" s="22"/>
      <c r="CH129" s="22"/>
      <c r="CI129" s="22"/>
      <c r="CJ129" s="22"/>
      <c r="CK129" s="22"/>
      <c r="CL129" s="22"/>
      <c r="CM129" s="22"/>
      <c r="CN129" s="22"/>
      <c r="CO129" s="22"/>
      <c r="CP129" s="22"/>
      <c r="CQ129" s="22"/>
      <c r="CR129" s="22"/>
      <c r="CS129" s="22"/>
      <c r="CT129" s="22"/>
      <c r="CU129" s="22"/>
      <c r="CV129" s="22"/>
      <c r="CW129" s="22"/>
      <c r="CX129" s="22"/>
      <c r="CY129" s="22"/>
      <c r="CZ129" s="22"/>
      <c r="DA129" s="22"/>
      <c r="DB129" s="22"/>
      <c r="DC129" s="22"/>
      <c r="DD129" s="22"/>
      <c r="DE129" s="22"/>
      <c r="DF129" s="22"/>
      <c r="DG129" s="22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2"/>
      <c r="EK129" s="22"/>
      <c r="EL129" s="22"/>
      <c r="EM129" s="22"/>
      <c r="EN129" s="22"/>
      <c r="EO129" s="22"/>
      <c r="EP129" s="22"/>
      <c r="EQ129" s="22"/>
      <c r="ER129" s="22"/>
      <c r="ES129" s="22"/>
      <c r="ET129" s="22"/>
      <c r="EU129" s="22"/>
      <c r="EV129" s="22"/>
      <c r="EW129" s="22"/>
      <c r="EX129" s="22"/>
      <c r="EY129" s="22"/>
      <c r="EZ129" s="22"/>
      <c r="FA129" s="22"/>
      <c r="FB129" s="22"/>
      <c r="FC129" s="22"/>
      <c r="FD129" s="22"/>
      <c r="FE129" s="22"/>
      <c r="FF129" s="22"/>
      <c r="FG129" s="22"/>
      <c r="FH129" s="22"/>
      <c r="FI129" s="22"/>
      <c r="FJ129" s="22"/>
      <c r="FK129" s="22"/>
      <c r="FL129" s="22"/>
      <c r="FM129" s="22"/>
      <c r="FN129" s="22"/>
      <c r="FO129" s="22"/>
      <c r="FP129" s="22"/>
      <c r="FQ129" s="22"/>
      <c r="FR129" s="22"/>
      <c r="FS129" s="22"/>
      <c r="FT129" s="22"/>
      <c r="FU129" s="22"/>
      <c r="FV129" s="22"/>
      <c r="FW129" s="22"/>
      <c r="FX129" s="22"/>
      <c r="FY129" s="22"/>
      <c r="FZ129" s="22"/>
      <c r="GA129" s="22"/>
      <c r="GB129" s="22"/>
      <c r="GC129" s="22"/>
      <c r="GD129" s="22"/>
      <c r="GE129" s="22"/>
      <c r="GF129" s="22"/>
      <c r="GG129" s="22"/>
      <c r="GH129" s="22"/>
      <c r="GI129" s="22"/>
      <c r="GJ129" s="22"/>
      <c r="GK129" s="22"/>
      <c r="GL129" s="22"/>
      <c r="GM129" s="22"/>
      <c r="GN129" s="22"/>
      <c r="GO129" s="22"/>
      <c r="GP129" s="22"/>
      <c r="GQ129" s="22"/>
      <c r="GR129" s="22"/>
      <c r="GS129" s="22"/>
      <c r="GT129" s="22"/>
      <c r="GU129" s="22"/>
      <c r="GV129" s="22"/>
      <c r="GW129" s="22"/>
      <c r="GX129" s="22"/>
      <c r="GY129" s="22"/>
      <c r="GZ129" s="22"/>
      <c r="HA129" s="22"/>
      <c r="HB129" s="22"/>
      <c r="HC129" s="22"/>
      <c r="HD129" s="22"/>
      <c r="HE129" s="22"/>
      <c r="HF129" s="22"/>
      <c r="HG129" s="22"/>
      <c r="HH129" s="22"/>
      <c r="HI129" s="22"/>
      <c r="HJ129" s="22"/>
      <c r="HK129" s="22"/>
      <c r="HL129" s="22"/>
      <c r="HM129" s="22"/>
      <c r="HN129" s="22"/>
      <c r="HO129" s="22"/>
      <c r="HP129" s="22"/>
      <c r="HQ129" s="22"/>
      <c r="HR129" s="22"/>
      <c r="HS129" s="22"/>
      <c r="HT129" s="22"/>
      <c r="HU129" s="22"/>
      <c r="HV129" s="22"/>
      <c r="HW129" s="22"/>
      <c r="HX129" s="22"/>
      <c r="HY129" s="22"/>
      <c r="HZ129" s="22"/>
    </row>
    <row r="130" spans="1:234" ht="15.75" customHeight="1">
      <c r="A130" s="12"/>
      <c r="B130" s="328" t="s">
        <v>13</v>
      </c>
      <c r="C130" s="328"/>
      <c r="D130" s="93">
        <v>60</v>
      </c>
      <c r="E130" s="40">
        <v>3.8</v>
      </c>
      <c r="F130" s="94">
        <v>0.4</v>
      </c>
      <c r="G130" s="94">
        <v>24.6</v>
      </c>
      <c r="H130" s="95">
        <v>117.5</v>
      </c>
      <c r="I130" s="171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</row>
    <row r="131" spans="1:234" ht="16.5" customHeight="1">
      <c r="A131" s="12"/>
      <c r="B131" s="345" t="s">
        <v>21</v>
      </c>
      <c r="C131" s="345"/>
      <c r="D131" s="155">
        <v>40</v>
      </c>
      <c r="E131" s="156">
        <v>3.08</v>
      </c>
      <c r="F131" s="156">
        <v>0.56000000000000005</v>
      </c>
      <c r="G131" s="156">
        <v>15.08</v>
      </c>
      <c r="H131" s="157">
        <v>80.400000000000006</v>
      </c>
      <c r="I131" s="172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5"/>
      <c r="HZ131" s="5"/>
    </row>
    <row r="132" spans="1:234" ht="15.6">
      <c r="A132" s="331" t="s">
        <v>24</v>
      </c>
      <c r="B132" s="331"/>
      <c r="C132" s="331"/>
      <c r="D132" s="331"/>
      <c r="E132" s="100">
        <v>32.69</v>
      </c>
      <c r="F132" s="100">
        <v>35.69</v>
      </c>
      <c r="G132" s="100">
        <v>146.56</v>
      </c>
      <c r="H132" s="101">
        <v>1041.1600000000001</v>
      </c>
      <c r="I132" s="83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</row>
    <row r="133" spans="1:234" ht="15.6">
      <c r="A133" s="346" t="s">
        <v>25</v>
      </c>
      <c r="B133" s="346"/>
      <c r="C133" s="346"/>
      <c r="D133" s="346"/>
      <c r="E133" s="100">
        <v>56</v>
      </c>
      <c r="F133" s="100">
        <v>59.69</v>
      </c>
      <c r="G133" s="100">
        <v>237.18</v>
      </c>
      <c r="H133" s="101">
        <v>1718.49</v>
      </c>
      <c r="I133" s="83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</row>
    <row r="134" spans="1:234" ht="3.75" customHeight="1">
      <c r="A134" s="173"/>
      <c r="B134" s="173"/>
      <c r="C134" s="173"/>
      <c r="D134" s="173"/>
      <c r="E134" s="173"/>
      <c r="F134" s="173"/>
      <c r="G134" s="173"/>
      <c r="H134" s="173"/>
      <c r="I134" s="173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</row>
    <row r="135" spans="1:234" ht="15.6">
      <c r="A135" s="63" t="s">
        <v>59</v>
      </c>
      <c r="B135" s="63" t="s">
        <v>59</v>
      </c>
      <c r="C135" s="139"/>
      <c r="D135" s="159"/>
      <c r="E135" s="65"/>
      <c r="F135" s="65"/>
      <c r="G135" s="65"/>
      <c r="H135" s="65"/>
      <c r="I135" s="6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</row>
    <row r="136" spans="1:234" ht="15.6">
      <c r="A136" s="63" t="s">
        <v>1</v>
      </c>
      <c r="B136" s="262" t="s">
        <v>114</v>
      </c>
      <c r="C136" s="139"/>
      <c r="D136" s="159"/>
      <c r="E136" s="65"/>
      <c r="F136" s="65"/>
      <c r="G136" s="65"/>
      <c r="H136" s="65"/>
      <c r="I136" s="6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</row>
    <row r="137" spans="1:234" ht="16.5" customHeight="1">
      <c r="A137" s="338" t="s">
        <v>64</v>
      </c>
      <c r="B137" s="338"/>
      <c r="C137" s="338"/>
      <c r="D137" s="338"/>
      <c r="E137" s="338"/>
      <c r="F137" s="338"/>
      <c r="G137" s="338"/>
      <c r="H137" s="338"/>
      <c r="I137" s="338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</row>
    <row r="138" spans="1:234" ht="15.75" customHeight="1">
      <c r="A138" s="340" t="s">
        <v>65</v>
      </c>
      <c r="B138" s="342" t="s">
        <v>3</v>
      </c>
      <c r="C138" s="342"/>
      <c r="D138" s="342" t="s">
        <v>4</v>
      </c>
      <c r="E138" s="342" t="s">
        <v>5</v>
      </c>
      <c r="F138" s="342"/>
      <c r="G138" s="342"/>
      <c r="H138" s="342" t="s">
        <v>6</v>
      </c>
      <c r="I138" s="343" t="s">
        <v>7</v>
      </c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</row>
    <row r="139" spans="1:234" ht="15.6">
      <c r="A139" s="340"/>
      <c r="B139" s="342"/>
      <c r="C139" s="342"/>
      <c r="D139" s="342"/>
      <c r="E139" s="13" t="s">
        <v>8</v>
      </c>
      <c r="F139" s="13" t="s">
        <v>9</v>
      </c>
      <c r="G139" s="13" t="s">
        <v>10</v>
      </c>
      <c r="H139" s="342"/>
      <c r="I139" s="343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</row>
    <row r="140" spans="1:234" ht="16.5" customHeight="1">
      <c r="A140" s="338" t="s">
        <v>11</v>
      </c>
      <c r="B140" s="338"/>
      <c r="C140" s="338"/>
      <c r="D140" s="338"/>
      <c r="E140" s="338"/>
      <c r="F140" s="338"/>
      <c r="G140" s="338"/>
      <c r="H140" s="338"/>
      <c r="I140" s="338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</row>
    <row r="141" spans="1:234" ht="15.75" customHeight="1">
      <c r="A141" s="7"/>
      <c r="B141" s="360" t="s">
        <v>66</v>
      </c>
      <c r="C141" s="360"/>
      <c r="D141" s="174">
        <v>210</v>
      </c>
      <c r="E141" s="175">
        <v>5.96</v>
      </c>
      <c r="F141" s="175">
        <v>10.46</v>
      </c>
      <c r="G141" s="175">
        <v>31.6</v>
      </c>
      <c r="H141" s="176">
        <v>245.02</v>
      </c>
      <c r="I141" s="177">
        <v>181</v>
      </c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  <c r="HT141" s="5"/>
      <c r="HU141" s="5"/>
      <c r="HV141" s="5"/>
      <c r="HW141" s="5"/>
      <c r="HX141" s="5"/>
      <c r="HY141" s="5"/>
      <c r="HZ141" s="5"/>
    </row>
    <row r="142" spans="1:234" ht="15.75" customHeight="1">
      <c r="A142" s="12"/>
      <c r="B142" s="329" t="s">
        <v>13</v>
      </c>
      <c r="C142" s="329"/>
      <c r="D142" s="127">
        <v>40</v>
      </c>
      <c r="E142" s="77">
        <v>3.04</v>
      </c>
      <c r="F142" s="77">
        <v>0.32</v>
      </c>
      <c r="G142" s="77">
        <v>19.68</v>
      </c>
      <c r="H142" s="78">
        <v>94</v>
      </c>
      <c r="I142" s="36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</row>
    <row r="143" spans="1:234" ht="15.75" customHeight="1">
      <c r="A143" s="33"/>
      <c r="B143" s="329" t="s">
        <v>52</v>
      </c>
      <c r="C143" s="329"/>
      <c r="D143" s="138">
        <v>100</v>
      </c>
      <c r="E143" s="74">
        <v>0.8</v>
      </c>
      <c r="F143" s="74">
        <v>0.7</v>
      </c>
      <c r="G143" s="74">
        <v>25.27</v>
      </c>
      <c r="H143" s="75">
        <v>85.52</v>
      </c>
      <c r="I143" s="47">
        <v>406</v>
      </c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  <c r="CA143" s="22"/>
      <c r="CB143" s="22"/>
      <c r="CC143" s="22"/>
      <c r="CD143" s="22"/>
      <c r="CE143" s="22"/>
      <c r="CF143" s="22"/>
      <c r="CG143" s="22"/>
      <c r="CH143" s="22"/>
      <c r="CI143" s="22"/>
      <c r="CJ143" s="22"/>
      <c r="CK143" s="22"/>
      <c r="CL143" s="22"/>
      <c r="CM143" s="22"/>
      <c r="CN143" s="22"/>
      <c r="CO143" s="22"/>
      <c r="CP143" s="22"/>
      <c r="CQ143" s="22"/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2"/>
      <c r="DT143" s="22"/>
      <c r="DU143" s="22"/>
      <c r="DV143" s="22"/>
      <c r="DW143" s="22"/>
      <c r="DX143" s="22"/>
      <c r="DY143" s="22"/>
      <c r="DZ143" s="22"/>
      <c r="EA143" s="22"/>
      <c r="EB143" s="22"/>
      <c r="EC143" s="22"/>
      <c r="ED143" s="22"/>
      <c r="EE143" s="22"/>
      <c r="EF143" s="22"/>
      <c r="EG143" s="22"/>
      <c r="EH143" s="22"/>
      <c r="EI143" s="22"/>
      <c r="EJ143" s="22"/>
      <c r="EK143" s="22"/>
      <c r="EL143" s="22"/>
      <c r="EM143" s="22"/>
      <c r="EN143" s="22"/>
      <c r="EO143" s="22"/>
      <c r="EP143" s="22"/>
      <c r="EQ143" s="22"/>
      <c r="ER143" s="22"/>
      <c r="ES143" s="22"/>
      <c r="ET143" s="22"/>
      <c r="EU143" s="22"/>
      <c r="EV143" s="22"/>
      <c r="EW143" s="22"/>
      <c r="EX143" s="22"/>
      <c r="EY143" s="22"/>
      <c r="EZ143" s="22"/>
      <c r="FA143" s="22"/>
      <c r="FB143" s="22"/>
      <c r="FC143" s="22"/>
      <c r="FD143" s="22"/>
      <c r="FE143" s="22"/>
      <c r="FF143" s="22"/>
      <c r="FG143" s="22"/>
      <c r="FH143" s="22"/>
      <c r="FI143" s="22"/>
      <c r="FJ143" s="22"/>
      <c r="FK143" s="22"/>
      <c r="FL143" s="22"/>
      <c r="FM143" s="22"/>
      <c r="FN143" s="22"/>
      <c r="FO143" s="22"/>
      <c r="FP143" s="22"/>
      <c r="FQ143" s="22"/>
      <c r="FR143" s="22"/>
      <c r="FS143" s="22"/>
      <c r="FT143" s="22"/>
      <c r="FU143" s="22"/>
      <c r="FV143" s="22"/>
      <c r="FW143" s="22"/>
      <c r="FX143" s="22"/>
      <c r="FY143" s="22"/>
      <c r="FZ143" s="22"/>
      <c r="GA143" s="22"/>
      <c r="GB143" s="22"/>
      <c r="GC143" s="22"/>
      <c r="GD143" s="22"/>
      <c r="GE143" s="22"/>
      <c r="GF143" s="22"/>
      <c r="GG143" s="22"/>
      <c r="GH143" s="22"/>
      <c r="GI143" s="22"/>
      <c r="GJ143" s="22"/>
      <c r="GK143" s="22"/>
      <c r="GL143" s="22"/>
      <c r="GM143" s="22"/>
      <c r="GN143" s="22"/>
      <c r="GO143" s="22"/>
      <c r="GP143" s="22"/>
      <c r="GQ143" s="22"/>
      <c r="GR143" s="22"/>
      <c r="GS143" s="22"/>
      <c r="GT143" s="22"/>
      <c r="GU143" s="22"/>
      <c r="GV143" s="22"/>
      <c r="GW143" s="22"/>
      <c r="GX143" s="22"/>
      <c r="GY143" s="22"/>
      <c r="GZ143" s="22"/>
      <c r="HA143" s="22"/>
      <c r="HB143" s="22"/>
      <c r="HC143" s="22"/>
      <c r="HD143" s="22"/>
      <c r="HE143" s="22"/>
      <c r="HF143" s="22"/>
      <c r="HG143" s="22"/>
      <c r="HH143" s="22"/>
      <c r="HI143" s="22"/>
      <c r="HJ143" s="22"/>
      <c r="HK143" s="22"/>
      <c r="HL143" s="22"/>
      <c r="HM143" s="22"/>
      <c r="HN143" s="22"/>
      <c r="HO143" s="22"/>
      <c r="HP143" s="22"/>
      <c r="HQ143" s="22"/>
      <c r="HR143" s="22"/>
      <c r="HS143" s="22"/>
      <c r="HT143" s="22"/>
      <c r="HU143" s="22"/>
      <c r="HV143" s="22"/>
      <c r="HW143" s="22"/>
      <c r="HX143" s="22"/>
      <c r="HY143" s="22"/>
      <c r="HZ143" s="22"/>
    </row>
    <row r="144" spans="1:234" ht="16.5" customHeight="1">
      <c r="A144" s="17"/>
      <c r="B144" s="337" t="s">
        <v>14</v>
      </c>
      <c r="C144" s="337"/>
      <c r="D144" s="18">
        <v>180</v>
      </c>
      <c r="E144" s="19">
        <v>2.78</v>
      </c>
      <c r="F144" s="19">
        <v>0.67</v>
      </c>
      <c r="G144" s="19">
        <v>26</v>
      </c>
      <c r="H144" s="20">
        <v>125.11</v>
      </c>
      <c r="I144" s="178">
        <v>397</v>
      </c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r="BR144" s="22"/>
      <c r="BS144" s="22"/>
      <c r="BT144" s="22"/>
      <c r="BU144" s="22"/>
      <c r="BV144" s="22"/>
      <c r="BW144" s="22"/>
      <c r="BX144" s="22"/>
      <c r="BY144" s="22"/>
      <c r="BZ144" s="22"/>
      <c r="CA144" s="22"/>
      <c r="CB144" s="22"/>
      <c r="CC144" s="22"/>
      <c r="CD144" s="22"/>
      <c r="CE144" s="22"/>
      <c r="CF144" s="22"/>
      <c r="CG144" s="22"/>
      <c r="CH144" s="22"/>
      <c r="CI144" s="22"/>
      <c r="CJ144" s="22"/>
      <c r="CK144" s="22"/>
      <c r="CL144" s="22"/>
      <c r="CM144" s="22"/>
      <c r="CN144" s="22"/>
      <c r="CO144" s="22"/>
      <c r="CP144" s="22"/>
      <c r="CQ144" s="22"/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22"/>
      <c r="DW144" s="22"/>
      <c r="DX144" s="22"/>
      <c r="DY144" s="22"/>
      <c r="DZ144" s="22"/>
      <c r="EA144" s="22"/>
      <c r="EB144" s="22"/>
      <c r="EC144" s="22"/>
      <c r="ED144" s="22"/>
      <c r="EE144" s="22"/>
      <c r="EF144" s="22"/>
      <c r="EG144" s="22"/>
      <c r="EH144" s="22"/>
      <c r="EI144" s="22"/>
      <c r="EJ144" s="22"/>
      <c r="EK144" s="22"/>
      <c r="EL144" s="22"/>
      <c r="EM144" s="22"/>
      <c r="EN144" s="22"/>
      <c r="EO144" s="22"/>
      <c r="EP144" s="22"/>
      <c r="EQ144" s="22"/>
      <c r="ER144" s="22"/>
      <c r="ES144" s="22"/>
      <c r="ET144" s="22"/>
      <c r="EU144" s="22"/>
      <c r="EV144" s="22"/>
      <c r="EW144" s="22"/>
      <c r="EX144" s="22"/>
      <c r="EY144" s="22"/>
      <c r="EZ144" s="22"/>
      <c r="FA144" s="22"/>
      <c r="FB144" s="22"/>
      <c r="FC144" s="22"/>
      <c r="FD144" s="22"/>
      <c r="FE144" s="22"/>
      <c r="FF144" s="22"/>
      <c r="FG144" s="22"/>
      <c r="FH144" s="22"/>
      <c r="FI144" s="22"/>
      <c r="FJ144" s="22"/>
      <c r="FK144" s="22"/>
      <c r="FL144" s="22"/>
      <c r="FM144" s="22"/>
      <c r="FN144" s="22"/>
      <c r="FO144" s="22"/>
      <c r="FP144" s="22"/>
      <c r="FQ144" s="22"/>
      <c r="FR144" s="22"/>
      <c r="FS144" s="22"/>
      <c r="FT144" s="22"/>
      <c r="FU144" s="22"/>
      <c r="FV144" s="22"/>
      <c r="FW144" s="22"/>
      <c r="FX144" s="22"/>
      <c r="FY144" s="22"/>
      <c r="FZ144" s="22"/>
      <c r="GA144" s="22"/>
      <c r="GB144" s="22"/>
      <c r="GC144" s="22"/>
      <c r="GD144" s="22"/>
      <c r="GE144" s="22"/>
      <c r="GF144" s="22"/>
      <c r="GG144" s="22"/>
      <c r="GH144" s="22"/>
      <c r="GI144" s="22"/>
      <c r="GJ144" s="22"/>
      <c r="GK144" s="22"/>
      <c r="GL144" s="22"/>
      <c r="GM144" s="22"/>
      <c r="GN144" s="22"/>
      <c r="GO144" s="22"/>
      <c r="GP144" s="22"/>
      <c r="GQ144" s="22"/>
      <c r="GR144" s="22"/>
      <c r="GS144" s="22"/>
      <c r="GT144" s="22"/>
      <c r="GU144" s="22"/>
      <c r="GV144" s="22"/>
      <c r="GW144" s="22"/>
      <c r="GX144" s="22"/>
      <c r="GY144" s="22"/>
      <c r="GZ144" s="22"/>
      <c r="HA144" s="22"/>
      <c r="HB144" s="22"/>
      <c r="HC144" s="22"/>
      <c r="HD144" s="22"/>
      <c r="HE144" s="22"/>
      <c r="HF144" s="22"/>
      <c r="HG144" s="22"/>
      <c r="HH144" s="22"/>
      <c r="HI144" s="22"/>
      <c r="HJ144" s="22"/>
      <c r="HK144" s="22"/>
      <c r="HL144" s="22"/>
      <c r="HM144" s="22"/>
      <c r="HN144" s="22"/>
      <c r="HO144" s="22"/>
      <c r="HP144" s="22"/>
      <c r="HQ144" s="22"/>
      <c r="HR144" s="22"/>
      <c r="HS144" s="22"/>
      <c r="HT144" s="22"/>
      <c r="HU144" s="22"/>
      <c r="HV144" s="22"/>
      <c r="HW144" s="22"/>
      <c r="HX144" s="22"/>
      <c r="HY144" s="22"/>
      <c r="HZ144" s="22"/>
    </row>
    <row r="145" spans="1:243" ht="15.6">
      <c r="A145" s="331" t="s">
        <v>15</v>
      </c>
      <c r="B145" s="331"/>
      <c r="C145" s="331"/>
      <c r="D145" s="331"/>
      <c r="E145" s="24">
        <v>12.58</v>
      </c>
      <c r="F145" s="24">
        <v>12.15</v>
      </c>
      <c r="G145" s="24">
        <v>102.55</v>
      </c>
      <c r="H145" s="62">
        <v>549.65</v>
      </c>
      <c r="I145" s="61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  <c r="HT145" s="5"/>
      <c r="HU145" s="5"/>
      <c r="HV145" s="5"/>
      <c r="HW145" s="5"/>
      <c r="HX145" s="5"/>
      <c r="HY145" s="5"/>
      <c r="HZ145" s="5"/>
      <c r="IA145" s="5"/>
      <c r="IB145" s="5"/>
      <c r="IC145" s="5"/>
      <c r="ID145" s="5"/>
      <c r="IE145" s="5"/>
      <c r="IF145" s="5"/>
      <c r="IG145" s="5"/>
      <c r="IH145" s="5"/>
      <c r="II145" s="5"/>
    </row>
    <row r="146" spans="1:243" ht="16.5" customHeight="1">
      <c r="A146" s="338" t="s">
        <v>16</v>
      </c>
      <c r="B146" s="338"/>
      <c r="C146" s="338"/>
      <c r="D146" s="338"/>
      <c r="E146" s="338"/>
      <c r="F146" s="338"/>
      <c r="G146" s="338"/>
      <c r="H146" s="338"/>
      <c r="I146" s="338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  <c r="HP146" s="5"/>
      <c r="HQ146" s="5"/>
      <c r="HR146" s="5"/>
      <c r="HS146" s="5"/>
      <c r="HT146" s="5"/>
      <c r="HU146" s="5"/>
      <c r="HV146" s="5"/>
      <c r="HW146" s="5"/>
      <c r="HX146" s="5"/>
      <c r="HY146" s="5"/>
      <c r="HZ146" s="5"/>
      <c r="IA146" s="5"/>
      <c r="IB146" s="5"/>
      <c r="IC146" s="5"/>
      <c r="ID146" s="5"/>
      <c r="IE146" s="5"/>
      <c r="IF146" s="5"/>
      <c r="IG146" s="5"/>
      <c r="IH146" s="5"/>
      <c r="II146" s="5"/>
    </row>
    <row r="147" spans="1:243" ht="15.75" customHeight="1">
      <c r="A147" s="179"/>
      <c r="B147" s="344" t="s">
        <v>67</v>
      </c>
      <c r="C147" s="344"/>
      <c r="D147" s="67">
        <v>250</v>
      </c>
      <c r="E147" s="9">
        <v>1.97</v>
      </c>
      <c r="F147" s="9">
        <v>2.71</v>
      </c>
      <c r="G147" s="9">
        <v>12.11</v>
      </c>
      <c r="H147" s="113">
        <v>89.89</v>
      </c>
      <c r="I147" s="103">
        <v>101</v>
      </c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  <c r="BZ147" s="22"/>
      <c r="CA147" s="22"/>
      <c r="CB147" s="22"/>
      <c r="CC147" s="22"/>
      <c r="CD147" s="22"/>
      <c r="CE147" s="22"/>
      <c r="CF147" s="22"/>
      <c r="CG147" s="22"/>
      <c r="CH147" s="22"/>
      <c r="CI147" s="22"/>
      <c r="CJ147" s="22"/>
      <c r="CK147" s="22"/>
      <c r="CL147" s="22"/>
      <c r="CM147" s="22"/>
      <c r="CN147" s="22"/>
      <c r="CO147" s="22"/>
      <c r="CP147" s="22"/>
      <c r="CQ147" s="22"/>
      <c r="CR147" s="22"/>
      <c r="CS147" s="22"/>
      <c r="CT147" s="22"/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22"/>
      <c r="DK147" s="22"/>
      <c r="DL147" s="22"/>
      <c r="DM147" s="22"/>
      <c r="DN147" s="22"/>
      <c r="DO147" s="22"/>
      <c r="DP147" s="22"/>
      <c r="DQ147" s="22"/>
      <c r="DR147" s="22"/>
      <c r="DS147" s="22"/>
      <c r="DT147" s="22"/>
      <c r="DU147" s="22"/>
      <c r="DV147" s="22"/>
      <c r="DW147" s="22"/>
      <c r="DX147" s="22"/>
      <c r="DY147" s="22"/>
      <c r="DZ147" s="22"/>
      <c r="EA147" s="22"/>
      <c r="EB147" s="22"/>
      <c r="EC147" s="22"/>
      <c r="ED147" s="22"/>
      <c r="EE147" s="22"/>
      <c r="EF147" s="22"/>
      <c r="EG147" s="22"/>
      <c r="EH147" s="22"/>
      <c r="EI147" s="22"/>
      <c r="EJ147" s="22"/>
      <c r="EK147" s="22"/>
      <c r="EL147" s="22"/>
      <c r="EM147" s="22"/>
      <c r="EN147" s="22"/>
      <c r="EO147" s="22"/>
      <c r="EP147" s="22"/>
      <c r="EQ147" s="22"/>
      <c r="ER147" s="22"/>
      <c r="ES147" s="22"/>
      <c r="ET147" s="22"/>
      <c r="EU147" s="22"/>
      <c r="EV147" s="22"/>
      <c r="EW147" s="22"/>
      <c r="EX147" s="22"/>
      <c r="EY147" s="22"/>
      <c r="EZ147" s="22"/>
      <c r="FA147" s="22"/>
      <c r="FB147" s="22"/>
      <c r="FC147" s="22"/>
      <c r="FD147" s="22"/>
      <c r="FE147" s="22"/>
      <c r="FF147" s="22"/>
      <c r="FG147" s="22"/>
      <c r="FH147" s="22"/>
      <c r="FI147" s="22"/>
      <c r="FJ147" s="22"/>
      <c r="FK147" s="22"/>
      <c r="FL147" s="22"/>
      <c r="FM147" s="22"/>
      <c r="FN147" s="22"/>
      <c r="FO147" s="22"/>
      <c r="FP147" s="22"/>
      <c r="FQ147" s="22"/>
      <c r="FR147" s="22"/>
      <c r="FS147" s="22"/>
      <c r="FT147" s="22"/>
      <c r="FU147" s="22"/>
      <c r="FV147" s="22"/>
      <c r="FW147" s="22"/>
      <c r="FX147" s="22"/>
      <c r="FY147" s="22"/>
      <c r="FZ147" s="22"/>
      <c r="GA147" s="22"/>
      <c r="GB147" s="22"/>
      <c r="GC147" s="22"/>
      <c r="GD147" s="22"/>
      <c r="GE147" s="22"/>
      <c r="GF147" s="22"/>
      <c r="GG147" s="22"/>
      <c r="GH147" s="22"/>
      <c r="GI147" s="22"/>
      <c r="GJ147" s="22"/>
      <c r="GK147" s="22"/>
      <c r="GL147" s="22"/>
      <c r="GM147" s="22"/>
      <c r="GN147" s="22"/>
      <c r="GO147" s="22"/>
      <c r="GP147" s="22"/>
      <c r="GQ147" s="22"/>
      <c r="GR147" s="22"/>
      <c r="GS147" s="22"/>
      <c r="GT147" s="22"/>
      <c r="GU147" s="22"/>
      <c r="GV147" s="22"/>
      <c r="GW147" s="22"/>
      <c r="GX147" s="22"/>
      <c r="GY147" s="22"/>
      <c r="GZ147" s="22"/>
      <c r="HA147" s="22"/>
      <c r="HB147" s="22"/>
      <c r="HC147" s="22"/>
      <c r="HD147" s="22"/>
      <c r="HE147" s="22"/>
      <c r="HF147" s="22"/>
      <c r="HG147" s="22"/>
      <c r="HH147" s="22"/>
      <c r="HI147" s="22"/>
      <c r="HJ147" s="22"/>
      <c r="HK147" s="22"/>
      <c r="HL147" s="22"/>
      <c r="HM147" s="22"/>
      <c r="HN147" s="22"/>
      <c r="HO147" s="22"/>
      <c r="HP147" s="22"/>
      <c r="HQ147" s="22"/>
      <c r="HR147" s="22"/>
      <c r="HS147" s="22"/>
      <c r="HT147" s="22"/>
      <c r="HU147" s="22"/>
      <c r="HV147" s="22"/>
      <c r="HW147" s="22"/>
      <c r="HX147" s="22"/>
      <c r="HY147" s="22"/>
      <c r="HZ147" s="22"/>
      <c r="IA147" s="23"/>
      <c r="IB147" s="23"/>
      <c r="IC147" s="23"/>
      <c r="ID147" s="23"/>
      <c r="IE147" s="23"/>
      <c r="IF147" s="23"/>
      <c r="IG147" s="23"/>
      <c r="IH147" s="23"/>
      <c r="II147" s="23"/>
    </row>
    <row r="148" spans="1:243" ht="15.75" customHeight="1">
      <c r="A148" s="114"/>
      <c r="B148" s="328" t="s">
        <v>55</v>
      </c>
      <c r="C148" s="328"/>
      <c r="D148" s="39">
        <v>185</v>
      </c>
      <c r="E148" s="152">
        <v>3.11</v>
      </c>
      <c r="F148" s="152">
        <v>19.350000000000001</v>
      </c>
      <c r="G148" s="152">
        <v>15.14</v>
      </c>
      <c r="H148" s="180">
        <v>250.17</v>
      </c>
      <c r="I148" s="115">
        <v>143</v>
      </c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  <c r="HL148" s="5"/>
      <c r="HM148" s="5"/>
      <c r="HN148" s="5"/>
      <c r="HO148" s="5"/>
      <c r="HP148" s="5"/>
      <c r="HQ148" s="5"/>
      <c r="HR148" s="5"/>
      <c r="HS148" s="5"/>
      <c r="HT148" s="5"/>
      <c r="HU148" s="5"/>
      <c r="HV148" s="5"/>
      <c r="HW148" s="5"/>
      <c r="HX148" s="5"/>
      <c r="HY148" s="5"/>
      <c r="HZ148" s="5"/>
      <c r="IA148" s="5"/>
      <c r="IB148" s="5"/>
      <c r="IC148" s="5"/>
      <c r="ID148" s="5"/>
      <c r="IE148" s="5"/>
      <c r="IF148" s="5"/>
      <c r="IG148" s="5"/>
      <c r="IH148" s="5"/>
      <c r="II148" s="5"/>
    </row>
    <row r="149" spans="1:243" ht="15.75" customHeight="1">
      <c r="A149" s="114"/>
      <c r="B149" s="328" t="s">
        <v>44</v>
      </c>
      <c r="C149" s="328"/>
      <c r="D149" s="90">
        <v>105</v>
      </c>
      <c r="E149" s="49">
        <v>22.41</v>
      </c>
      <c r="F149" s="49">
        <v>24.65</v>
      </c>
      <c r="G149" s="49">
        <v>0.46</v>
      </c>
      <c r="H149" s="54">
        <v>313.08999999999997</v>
      </c>
      <c r="I149" s="116">
        <v>288</v>
      </c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2"/>
      <c r="CB149" s="22"/>
      <c r="CC149" s="22"/>
      <c r="CD149" s="22"/>
      <c r="CE149" s="22"/>
      <c r="CF149" s="22"/>
      <c r="CG149" s="22"/>
      <c r="CH149" s="22"/>
      <c r="CI149" s="22"/>
      <c r="CJ149" s="22"/>
      <c r="CK149" s="22"/>
      <c r="CL149" s="22"/>
      <c r="CM149" s="22"/>
      <c r="CN149" s="22"/>
      <c r="CO149" s="22"/>
      <c r="CP149" s="22"/>
      <c r="CQ149" s="22"/>
      <c r="CR149" s="22"/>
      <c r="CS149" s="22"/>
      <c r="CT149" s="22"/>
      <c r="CU149" s="22"/>
      <c r="CV149" s="22"/>
      <c r="CW149" s="22"/>
      <c r="CX149" s="22"/>
      <c r="CY149" s="22"/>
      <c r="CZ149" s="22"/>
      <c r="DA149" s="22"/>
      <c r="DB149" s="22"/>
      <c r="DC149" s="22"/>
      <c r="DD149" s="22"/>
      <c r="DE149" s="22"/>
      <c r="DF149" s="22"/>
      <c r="DG149" s="22"/>
      <c r="DH149" s="22"/>
      <c r="DI149" s="22"/>
      <c r="DJ149" s="22"/>
      <c r="DK149" s="22"/>
      <c r="DL149" s="22"/>
      <c r="DM149" s="22"/>
      <c r="DN149" s="22"/>
      <c r="DO149" s="22"/>
      <c r="DP149" s="22"/>
      <c r="DQ149" s="22"/>
      <c r="DR149" s="22"/>
      <c r="DS149" s="22"/>
      <c r="DT149" s="22"/>
      <c r="DU149" s="22"/>
      <c r="DV149" s="22"/>
      <c r="DW149" s="22"/>
      <c r="DX149" s="22"/>
      <c r="DY149" s="22"/>
      <c r="DZ149" s="22"/>
      <c r="EA149" s="22"/>
      <c r="EB149" s="22"/>
      <c r="EC149" s="22"/>
      <c r="ED149" s="22"/>
      <c r="EE149" s="22"/>
      <c r="EF149" s="22"/>
      <c r="EG149" s="22"/>
      <c r="EH149" s="22"/>
      <c r="EI149" s="22"/>
      <c r="EJ149" s="22"/>
      <c r="EK149" s="22"/>
      <c r="EL149" s="22"/>
      <c r="EM149" s="22"/>
      <c r="EN149" s="22"/>
      <c r="EO149" s="22"/>
      <c r="EP149" s="22"/>
      <c r="EQ149" s="22"/>
      <c r="ER149" s="22"/>
      <c r="ES149" s="22"/>
      <c r="ET149" s="22"/>
      <c r="EU149" s="22"/>
      <c r="EV149" s="22"/>
      <c r="EW149" s="22"/>
      <c r="EX149" s="22"/>
      <c r="EY149" s="22"/>
      <c r="EZ149" s="22"/>
      <c r="FA149" s="22"/>
      <c r="FB149" s="22"/>
      <c r="FC149" s="22"/>
      <c r="FD149" s="22"/>
      <c r="FE149" s="22"/>
      <c r="FF149" s="22"/>
      <c r="FG149" s="22"/>
      <c r="FH149" s="22"/>
      <c r="FI149" s="22"/>
      <c r="FJ149" s="22"/>
      <c r="FK149" s="22"/>
      <c r="FL149" s="22"/>
      <c r="FM149" s="22"/>
      <c r="FN149" s="22"/>
      <c r="FO149" s="22"/>
      <c r="FP149" s="22"/>
      <c r="FQ149" s="22"/>
      <c r="FR149" s="22"/>
      <c r="FS149" s="22"/>
      <c r="FT149" s="22"/>
      <c r="FU149" s="22"/>
      <c r="FV149" s="22"/>
      <c r="FW149" s="22"/>
      <c r="FX149" s="22"/>
      <c r="FY149" s="22"/>
      <c r="FZ149" s="22"/>
      <c r="GA149" s="22"/>
      <c r="GB149" s="22"/>
      <c r="GC149" s="22"/>
      <c r="GD149" s="22"/>
      <c r="GE149" s="22"/>
      <c r="GF149" s="22"/>
      <c r="GG149" s="22"/>
      <c r="GH149" s="22"/>
      <c r="GI149" s="22"/>
      <c r="GJ149" s="22"/>
      <c r="GK149" s="22"/>
      <c r="GL149" s="22"/>
      <c r="GM149" s="22"/>
      <c r="GN149" s="22"/>
      <c r="GO149" s="22"/>
      <c r="GP149" s="22"/>
      <c r="GQ149" s="22"/>
      <c r="GR149" s="22"/>
      <c r="GS149" s="22"/>
      <c r="GT149" s="22"/>
      <c r="GU149" s="22"/>
      <c r="GV149" s="22"/>
      <c r="GW149" s="22"/>
      <c r="GX149" s="22"/>
      <c r="GY149" s="22"/>
      <c r="GZ149" s="22"/>
      <c r="HA149" s="22"/>
      <c r="HB149" s="22"/>
      <c r="HC149" s="22"/>
      <c r="HD149" s="22"/>
      <c r="HE149" s="22"/>
      <c r="HF149" s="22"/>
      <c r="HG149" s="22"/>
      <c r="HH149" s="22"/>
      <c r="HI149" s="22"/>
      <c r="HJ149" s="22"/>
      <c r="HK149" s="22"/>
      <c r="HL149" s="22"/>
      <c r="HM149" s="22"/>
      <c r="HN149" s="22"/>
      <c r="HO149" s="22"/>
      <c r="HP149" s="22"/>
      <c r="HQ149" s="22"/>
      <c r="HR149" s="22"/>
      <c r="HS149" s="22"/>
      <c r="HT149" s="22"/>
      <c r="HU149" s="22"/>
      <c r="HV149" s="22"/>
      <c r="HW149" s="22"/>
      <c r="HX149" s="22"/>
      <c r="HY149" s="22"/>
      <c r="HZ149" s="22"/>
      <c r="IA149" s="23"/>
      <c r="IB149" s="23"/>
      <c r="IC149" s="23"/>
      <c r="ID149" s="23"/>
      <c r="IE149" s="23"/>
      <c r="IF149" s="23"/>
      <c r="IG149" s="23"/>
      <c r="IH149" s="23"/>
      <c r="II149" s="23"/>
    </row>
    <row r="150" spans="1:243" ht="15.75" customHeight="1">
      <c r="A150" s="12"/>
      <c r="B150" s="329" t="s">
        <v>46</v>
      </c>
      <c r="C150" s="329"/>
      <c r="D150" s="13">
        <v>180</v>
      </c>
      <c r="E150" s="34">
        <v>0.66</v>
      </c>
      <c r="F150" s="34">
        <v>0.35</v>
      </c>
      <c r="G150" s="34">
        <v>41.85</v>
      </c>
      <c r="H150" s="35">
        <v>132.80000000000001</v>
      </c>
      <c r="I150" s="36">
        <v>349</v>
      </c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  <c r="BS150" s="22"/>
      <c r="BT150" s="22"/>
      <c r="BU150" s="22"/>
      <c r="BV150" s="22"/>
      <c r="BW150" s="22"/>
      <c r="BX150" s="22"/>
      <c r="BY150" s="22"/>
      <c r="BZ150" s="22"/>
      <c r="CA150" s="22"/>
      <c r="CB150" s="22"/>
      <c r="CC150" s="22"/>
      <c r="CD150" s="22"/>
      <c r="CE150" s="22"/>
      <c r="CF150" s="22"/>
      <c r="CG150" s="22"/>
      <c r="CH150" s="22"/>
      <c r="CI150" s="22"/>
      <c r="CJ150" s="22"/>
      <c r="CK150" s="22"/>
      <c r="CL150" s="22"/>
      <c r="CM150" s="22"/>
      <c r="CN150" s="22"/>
      <c r="CO150" s="22"/>
      <c r="CP150" s="22"/>
      <c r="CQ150" s="22"/>
      <c r="CR150" s="22"/>
      <c r="CS150" s="22"/>
      <c r="CT150" s="22"/>
      <c r="CU150" s="22"/>
      <c r="CV150" s="22"/>
      <c r="CW150" s="22"/>
      <c r="CX150" s="22"/>
      <c r="CY150" s="22"/>
      <c r="CZ150" s="22"/>
      <c r="DA150" s="22"/>
      <c r="DB150" s="22"/>
      <c r="DC150" s="22"/>
      <c r="DD150" s="22"/>
      <c r="DE150" s="22"/>
      <c r="DF150" s="22"/>
      <c r="DG150" s="22"/>
      <c r="DH150" s="22"/>
      <c r="DI150" s="22"/>
      <c r="DJ150" s="22"/>
      <c r="DK150" s="22"/>
      <c r="DL150" s="22"/>
      <c r="DM150" s="22"/>
      <c r="DN150" s="22"/>
      <c r="DO150" s="22"/>
      <c r="DP150" s="22"/>
      <c r="DQ150" s="22"/>
      <c r="DR150" s="22"/>
      <c r="DS150" s="22"/>
      <c r="DT150" s="22"/>
      <c r="DU150" s="22"/>
      <c r="DV150" s="22"/>
      <c r="DW150" s="22"/>
      <c r="DX150" s="22"/>
      <c r="DY150" s="22"/>
      <c r="DZ150" s="22"/>
      <c r="EA150" s="22"/>
      <c r="EB150" s="22"/>
      <c r="EC150" s="22"/>
      <c r="ED150" s="22"/>
      <c r="EE150" s="22"/>
      <c r="EF150" s="22"/>
      <c r="EG150" s="22"/>
      <c r="EH150" s="22"/>
      <c r="EI150" s="22"/>
      <c r="EJ150" s="22"/>
      <c r="EK150" s="22"/>
      <c r="EL150" s="22"/>
      <c r="EM150" s="22"/>
      <c r="EN150" s="22"/>
      <c r="EO150" s="22"/>
      <c r="EP150" s="22"/>
      <c r="EQ150" s="22"/>
      <c r="ER150" s="22"/>
      <c r="ES150" s="22"/>
      <c r="ET150" s="22"/>
      <c r="EU150" s="22"/>
      <c r="EV150" s="22"/>
      <c r="EW150" s="22"/>
      <c r="EX150" s="22"/>
      <c r="EY150" s="22"/>
      <c r="EZ150" s="22"/>
      <c r="FA150" s="22"/>
      <c r="FB150" s="22"/>
      <c r="FC150" s="22"/>
      <c r="FD150" s="22"/>
      <c r="FE150" s="22"/>
      <c r="FF150" s="22"/>
      <c r="FG150" s="22"/>
      <c r="FH150" s="22"/>
      <c r="FI150" s="22"/>
      <c r="FJ150" s="22"/>
      <c r="FK150" s="22"/>
      <c r="FL150" s="22"/>
      <c r="FM150" s="22"/>
      <c r="FN150" s="22"/>
      <c r="FO150" s="22"/>
      <c r="FP150" s="22"/>
      <c r="FQ150" s="22"/>
      <c r="FR150" s="22"/>
      <c r="FS150" s="22"/>
      <c r="FT150" s="22"/>
      <c r="FU150" s="22"/>
      <c r="FV150" s="22"/>
      <c r="FW150" s="22"/>
      <c r="FX150" s="22"/>
      <c r="FY150" s="22"/>
      <c r="FZ150" s="22"/>
      <c r="GA150" s="22"/>
      <c r="GB150" s="22"/>
      <c r="GC150" s="22"/>
      <c r="GD150" s="22"/>
      <c r="GE150" s="22"/>
      <c r="GF150" s="22"/>
      <c r="GG150" s="22"/>
      <c r="GH150" s="22"/>
      <c r="GI150" s="22"/>
      <c r="GJ150" s="22"/>
      <c r="GK150" s="22"/>
      <c r="GL150" s="22"/>
      <c r="GM150" s="22"/>
      <c r="GN150" s="22"/>
      <c r="GO150" s="22"/>
      <c r="GP150" s="22"/>
      <c r="GQ150" s="22"/>
      <c r="GR150" s="22"/>
      <c r="GS150" s="22"/>
      <c r="GT150" s="22"/>
      <c r="GU150" s="22"/>
      <c r="GV150" s="22"/>
      <c r="GW150" s="22"/>
      <c r="GX150" s="22"/>
      <c r="GY150" s="22"/>
      <c r="GZ150" s="22"/>
      <c r="HA150" s="22"/>
      <c r="HB150" s="22"/>
      <c r="HC150" s="22"/>
      <c r="HD150" s="22"/>
      <c r="HE150" s="22"/>
      <c r="HF150" s="22"/>
      <c r="HG150" s="22"/>
      <c r="HH150" s="22"/>
      <c r="HI150" s="22"/>
      <c r="HJ150" s="22"/>
      <c r="HK150" s="22"/>
      <c r="HL150" s="22"/>
      <c r="HM150" s="22"/>
      <c r="HN150" s="22"/>
      <c r="HO150" s="22"/>
      <c r="HP150" s="22"/>
      <c r="HQ150" s="22"/>
      <c r="HR150" s="22"/>
      <c r="HS150" s="22"/>
      <c r="HT150" s="22"/>
      <c r="HU150" s="22"/>
      <c r="HV150" s="22"/>
      <c r="HW150" s="22"/>
      <c r="HX150" s="22"/>
      <c r="HY150" s="22"/>
      <c r="HZ150" s="22"/>
      <c r="IA150" s="23"/>
      <c r="IB150" s="23"/>
      <c r="IC150" s="23"/>
      <c r="ID150" s="23"/>
      <c r="IE150" s="23"/>
      <c r="IF150" s="23"/>
      <c r="IG150" s="23"/>
      <c r="IH150" s="23"/>
      <c r="II150" s="23"/>
    </row>
    <row r="151" spans="1:243" ht="15.75" customHeight="1">
      <c r="A151" s="114"/>
      <c r="B151" s="328" t="s">
        <v>13</v>
      </c>
      <c r="C151" s="328"/>
      <c r="D151" s="93">
        <v>60</v>
      </c>
      <c r="E151" s="40">
        <v>3.8</v>
      </c>
      <c r="F151" s="94">
        <v>0.4</v>
      </c>
      <c r="G151" s="94">
        <v>24.6</v>
      </c>
      <c r="H151" s="117">
        <v>117.5</v>
      </c>
      <c r="I151" s="11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  <c r="GX151" s="5"/>
      <c r="GY151" s="5"/>
      <c r="GZ151" s="5"/>
      <c r="HA151" s="5"/>
      <c r="HB151" s="5"/>
      <c r="HC151" s="5"/>
      <c r="HD151" s="5"/>
      <c r="HE151" s="5"/>
      <c r="HF151" s="5"/>
      <c r="HG151" s="5"/>
      <c r="HH151" s="5"/>
      <c r="HI151" s="5"/>
      <c r="HJ151" s="5"/>
      <c r="HK151" s="5"/>
      <c r="HL151" s="5"/>
      <c r="HM151" s="5"/>
      <c r="HN151" s="5"/>
      <c r="HO151" s="5"/>
      <c r="HP151" s="5"/>
      <c r="HQ151" s="5"/>
      <c r="HR151" s="5"/>
      <c r="HS151" s="5"/>
      <c r="HT151" s="5"/>
      <c r="HU151" s="5"/>
      <c r="HV151" s="5"/>
      <c r="HW151" s="5"/>
      <c r="HX151" s="5"/>
      <c r="HY151" s="5"/>
      <c r="HZ151" s="5"/>
      <c r="IA151" s="5"/>
      <c r="IB151" s="5"/>
      <c r="IC151" s="5"/>
      <c r="ID151" s="5"/>
      <c r="IE151" s="5"/>
      <c r="IF151" s="5"/>
      <c r="IG151" s="5"/>
      <c r="IH151" s="5"/>
      <c r="II151" s="5"/>
    </row>
    <row r="152" spans="1:243" ht="16.5" customHeight="1">
      <c r="A152" s="181"/>
      <c r="B152" s="328" t="s">
        <v>21</v>
      </c>
      <c r="C152" s="328"/>
      <c r="D152" s="39">
        <v>40</v>
      </c>
      <c r="E152" s="49">
        <v>3.08</v>
      </c>
      <c r="F152" s="49">
        <v>0.56000000000000005</v>
      </c>
      <c r="G152" s="49">
        <v>15.08</v>
      </c>
      <c r="H152" s="54">
        <v>80.400000000000006</v>
      </c>
      <c r="I152" s="115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/>
      <c r="BW152" s="22"/>
      <c r="BX152" s="22"/>
      <c r="BY152" s="22"/>
      <c r="BZ152" s="22"/>
      <c r="CA152" s="22"/>
      <c r="CB152" s="22"/>
      <c r="CC152" s="22"/>
      <c r="CD152" s="22"/>
      <c r="CE152" s="22"/>
      <c r="CF152" s="22"/>
      <c r="CG152" s="22"/>
      <c r="CH152" s="22"/>
      <c r="CI152" s="22"/>
      <c r="CJ152" s="22"/>
      <c r="CK152" s="22"/>
      <c r="CL152" s="22"/>
      <c r="CM152" s="22"/>
      <c r="CN152" s="22"/>
      <c r="CO152" s="22"/>
      <c r="CP152" s="22"/>
      <c r="CQ152" s="22"/>
      <c r="CR152" s="22"/>
      <c r="CS152" s="22"/>
      <c r="CT152" s="22"/>
      <c r="CU152" s="22"/>
      <c r="CV152" s="22"/>
      <c r="CW152" s="22"/>
      <c r="CX152" s="22"/>
      <c r="CY152" s="22"/>
      <c r="CZ152" s="22"/>
      <c r="DA152" s="22"/>
      <c r="DB152" s="22"/>
      <c r="DC152" s="22"/>
      <c r="DD152" s="22"/>
      <c r="DE152" s="22"/>
      <c r="DF152" s="22"/>
      <c r="DG152" s="22"/>
      <c r="DH152" s="22"/>
      <c r="DI152" s="22"/>
      <c r="DJ152" s="22"/>
      <c r="DK152" s="22"/>
      <c r="DL152" s="22"/>
      <c r="DM152" s="22"/>
      <c r="DN152" s="22"/>
      <c r="DO152" s="22"/>
      <c r="DP152" s="22"/>
      <c r="DQ152" s="22"/>
      <c r="DR152" s="22"/>
      <c r="DS152" s="22"/>
      <c r="DT152" s="22"/>
      <c r="DU152" s="22"/>
      <c r="DV152" s="22"/>
      <c r="DW152" s="22"/>
      <c r="DX152" s="22"/>
      <c r="DY152" s="22"/>
      <c r="DZ152" s="22"/>
      <c r="EA152" s="22"/>
      <c r="EB152" s="22"/>
      <c r="EC152" s="22"/>
      <c r="ED152" s="22"/>
      <c r="EE152" s="22"/>
      <c r="EF152" s="22"/>
      <c r="EG152" s="22"/>
      <c r="EH152" s="22"/>
      <c r="EI152" s="22"/>
      <c r="EJ152" s="22"/>
      <c r="EK152" s="22"/>
      <c r="EL152" s="22"/>
      <c r="EM152" s="22"/>
      <c r="EN152" s="22"/>
      <c r="EO152" s="22"/>
      <c r="EP152" s="22"/>
      <c r="EQ152" s="22"/>
      <c r="ER152" s="22"/>
      <c r="ES152" s="22"/>
      <c r="ET152" s="22"/>
      <c r="EU152" s="22"/>
      <c r="EV152" s="22"/>
      <c r="EW152" s="22"/>
      <c r="EX152" s="22"/>
      <c r="EY152" s="22"/>
      <c r="EZ152" s="22"/>
      <c r="FA152" s="22"/>
      <c r="FB152" s="22"/>
      <c r="FC152" s="22"/>
      <c r="FD152" s="22"/>
      <c r="FE152" s="22"/>
      <c r="FF152" s="22"/>
      <c r="FG152" s="22"/>
      <c r="FH152" s="22"/>
      <c r="FI152" s="22"/>
      <c r="FJ152" s="22"/>
      <c r="FK152" s="22"/>
      <c r="FL152" s="22"/>
      <c r="FM152" s="22"/>
      <c r="FN152" s="22"/>
      <c r="FO152" s="22"/>
      <c r="FP152" s="22"/>
      <c r="FQ152" s="22"/>
      <c r="FR152" s="22"/>
      <c r="FS152" s="22"/>
      <c r="FT152" s="22"/>
      <c r="FU152" s="22"/>
      <c r="FV152" s="22"/>
      <c r="FW152" s="22"/>
      <c r="FX152" s="22"/>
      <c r="FY152" s="22"/>
      <c r="FZ152" s="22"/>
      <c r="GA152" s="22"/>
      <c r="GB152" s="22"/>
      <c r="GC152" s="22"/>
      <c r="GD152" s="22"/>
      <c r="GE152" s="22"/>
      <c r="GF152" s="22"/>
      <c r="GG152" s="22"/>
      <c r="GH152" s="22"/>
      <c r="GI152" s="22"/>
      <c r="GJ152" s="22"/>
      <c r="GK152" s="22"/>
      <c r="GL152" s="22"/>
      <c r="GM152" s="22"/>
      <c r="GN152" s="22"/>
      <c r="GO152" s="22"/>
      <c r="GP152" s="22"/>
      <c r="GQ152" s="22"/>
      <c r="GR152" s="22"/>
      <c r="GS152" s="22"/>
      <c r="GT152" s="22"/>
      <c r="GU152" s="22"/>
      <c r="GV152" s="22"/>
      <c r="GW152" s="22"/>
      <c r="GX152" s="22"/>
      <c r="GY152" s="22"/>
      <c r="GZ152" s="22"/>
      <c r="HA152" s="22"/>
      <c r="HB152" s="22"/>
      <c r="HC152" s="22"/>
      <c r="HD152" s="22"/>
      <c r="HE152" s="22"/>
      <c r="HF152" s="22"/>
      <c r="HG152" s="22"/>
      <c r="HH152" s="22"/>
      <c r="HI152" s="22"/>
      <c r="HJ152" s="22"/>
      <c r="HK152" s="22"/>
      <c r="HL152" s="22"/>
      <c r="HM152" s="22"/>
      <c r="HN152" s="22"/>
      <c r="HO152" s="22"/>
      <c r="HP152" s="22"/>
      <c r="HQ152" s="22"/>
      <c r="HR152" s="22"/>
      <c r="HS152" s="22"/>
      <c r="HT152" s="22"/>
      <c r="HU152" s="22"/>
      <c r="HV152" s="22"/>
      <c r="HW152" s="22"/>
      <c r="HX152" s="22"/>
      <c r="HY152" s="22"/>
      <c r="HZ152" s="22"/>
      <c r="IA152" s="128"/>
      <c r="IB152" s="128"/>
      <c r="IC152" s="128"/>
      <c r="ID152" s="128"/>
      <c r="IE152" s="128"/>
      <c r="IF152" s="128"/>
      <c r="IG152" s="128"/>
      <c r="IH152" s="128"/>
      <c r="II152" s="128"/>
    </row>
    <row r="153" spans="1:243" ht="16.5" customHeight="1">
      <c r="A153" s="182"/>
      <c r="B153" s="345" t="s">
        <v>45</v>
      </c>
      <c r="C153" s="345"/>
      <c r="D153" s="183">
        <v>50</v>
      </c>
      <c r="E153" s="156">
        <v>3.2</v>
      </c>
      <c r="F153" s="156">
        <v>8.4</v>
      </c>
      <c r="G153" s="156">
        <v>34.25</v>
      </c>
      <c r="H153" s="184">
        <v>225.3</v>
      </c>
      <c r="I153" s="18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  <c r="FW153" s="5"/>
      <c r="FX153" s="5"/>
      <c r="FY153" s="5"/>
      <c r="FZ153" s="5"/>
      <c r="GA153" s="5"/>
      <c r="GB153" s="5"/>
      <c r="GC153" s="5"/>
      <c r="GD153" s="5"/>
      <c r="GE153" s="5"/>
      <c r="GF153" s="5"/>
      <c r="GG153" s="5"/>
      <c r="GH153" s="5"/>
      <c r="GI153" s="5"/>
      <c r="GJ153" s="5"/>
      <c r="GK153" s="5"/>
      <c r="GL153" s="5"/>
      <c r="GM153" s="5"/>
      <c r="GN153" s="5"/>
      <c r="GO153" s="5"/>
      <c r="GP153" s="5"/>
      <c r="GQ153" s="5"/>
      <c r="GR153" s="5"/>
      <c r="GS153" s="5"/>
      <c r="GT153" s="5"/>
      <c r="GU153" s="5"/>
      <c r="GV153" s="5"/>
      <c r="GW153" s="5"/>
      <c r="GX153" s="5"/>
      <c r="GY153" s="5"/>
      <c r="GZ153" s="5"/>
      <c r="HA153" s="5"/>
      <c r="HB153" s="5"/>
      <c r="HC153" s="5"/>
      <c r="HD153" s="5"/>
      <c r="HE153" s="5"/>
      <c r="HF153" s="5"/>
      <c r="HG153" s="5"/>
      <c r="HH153" s="5"/>
      <c r="HI153" s="5"/>
      <c r="HJ153" s="5"/>
      <c r="HK153" s="5"/>
      <c r="HL153" s="5"/>
      <c r="HM153" s="5"/>
      <c r="HN153" s="5"/>
      <c r="HO153" s="5"/>
      <c r="HP153" s="5"/>
      <c r="HQ153" s="5"/>
      <c r="HR153" s="5"/>
      <c r="HS153" s="5"/>
      <c r="HT153" s="5"/>
      <c r="HU153" s="5"/>
      <c r="HV153" s="5"/>
      <c r="HW153" s="5"/>
      <c r="HX153" s="5"/>
      <c r="HY153" s="5"/>
      <c r="HZ153" s="5"/>
      <c r="IA153" s="5"/>
      <c r="IB153" s="5"/>
      <c r="IC153" s="5"/>
      <c r="ID153" s="5"/>
      <c r="IE153" s="5"/>
      <c r="IF153" s="5"/>
      <c r="IG153" s="5"/>
      <c r="IH153" s="5"/>
      <c r="II153" s="5"/>
    </row>
    <row r="154" spans="1:243" ht="15.6">
      <c r="A154" s="331" t="s">
        <v>24</v>
      </c>
      <c r="B154" s="331"/>
      <c r="C154" s="331"/>
      <c r="D154" s="331"/>
      <c r="E154" s="59">
        <v>35.03</v>
      </c>
      <c r="F154" s="59">
        <v>48.02</v>
      </c>
      <c r="G154" s="59">
        <v>109.24</v>
      </c>
      <c r="H154" s="60">
        <v>983.85</v>
      </c>
      <c r="I154" s="186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  <c r="FW154" s="5"/>
      <c r="FX154" s="5"/>
      <c r="FY154" s="5"/>
      <c r="FZ154" s="5"/>
      <c r="GA154" s="5"/>
      <c r="GB154" s="5"/>
      <c r="GC154" s="5"/>
      <c r="GD154" s="5"/>
      <c r="GE154" s="5"/>
      <c r="GF154" s="5"/>
      <c r="GG154" s="5"/>
      <c r="GH154" s="5"/>
      <c r="GI154" s="5"/>
      <c r="GJ154" s="5"/>
      <c r="GK154" s="5"/>
      <c r="GL154" s="5"/>
      <c r="GM154" s="5"/>
      <c r="GN154" s="5"/>
      <c r="GO154" s="5"/>
      <c r="GP154" s="5"/>
      <c r="GQ154" s="5"/>
      <c r="GR154" s="5"/>
      <c r="GS154" s="5"/>
      <c r="GT154" s="5"/>
      <c r="GU154" s="5"/>
      <c r="GV154" s="5"/>
      <c r="GW154" s="5"/>
      <c r="GX154" s="5"/>
      <c r="GY154" s="5"/>
      <c r="GZ154" s="5"/>
      <c r="HA154" s="5"/>
      <c r="HB154" s="5"/>
      <c r="HC154" s="5"/>
      <c r="HD154" s="5"/>
      <c r="HE154" s="5"/>
      <c r="HF154" s="5"/>
      <c r="HG154" s="5"/>
      <c r="HH154" s="5"/>
      <c r="HI154" s="5"/>
      <c r="HJ154" s="5"/>
      <c r="HK154" s="5"/>
      <c r="HL154" s="5"/>
      <c r="HM154" s="5"/>
      <c r="HN154" s="5"/>
      <c r="HO154" s="5"/>
      <c r="HP154" s="5"/>
      <c r="HQ154" s="5"/>
      <c r="HR154" s="5"/>
      <c r="HS154" s="5"/>
      <c r="HT154" s="5"/>
      <c r="HU154" s="5"/>
      <c r="HV154" s="5"/>
      <c r="HW154" s="5"/>
      <c r="HX154" s="5"/>
      <c r="HY154" s="5"/>
      <c r="HZ154" s="5"/>
      <c r="IA154" s="5"/>
      <c r="IB154" s="5"/>
      <c r="IC154" s="5"/>
      <c r="ID154" s="5"/>
      <c r="IE154" s="5"/>
      <c r="IF154" s="5"/>
      <c r="IG154" s="5"/>
      <c r="IH154" s="5"/>
      <c r="II154" s="5"/>
    </row>
    <row r="155" spans="1:243" ht="15.6">
      <c r="A155" s="346" t="s">
        <v>25</v>
      </c>
      <c r="B155" s="346"/>
      <c r="C155" s="346"/>
      <c r="D155" s="346"/>
      <c r="E155" s="59">
        <v>47.61</v>
      </c>
      <c r="F155" s="59">
        <v>60.17</v>
      </c>
      <c r="G155" s="59">
        <v>211.79</v>
      </c>
      <c r="H155" s="60">
        <v>1533.5</v>
      </c>
      <c r="I155" s="186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  <c r="GW155" s="5"/>
      <c r="GX155" s="5"/>
      <c r="GY155" s="5"/>
      <c r="GZ155" s="5"/>
      <c r="HA155" s="5"/>
      <c r="HB155" s="5"/>
      <c r="HC155" s="5"/>
      <c r="HD155" s="5"/>
      <c r="HE155" s="5"/>
      <c r="HF155" s="5"/>
      <c r="HG155" s="5"/>
      <c r="HH155" s="5"/>
      <c r="HI155" s="5"/>
      <c r="HJ155" s="5"/>
      <c r="HK155" s="5"/>
      <c r="HL155" s="5"/>
      <c r="HM155" s="5"/>
      <c r="HN155" s="5"/>
      <c r="HO155" s="5"/>
      <c r="HP155" s="5"/>
      <c r="HQ155" s="5"/>
      <c r="HR155" s="5"/>
      <c r="HS155" s="5"/>
      <c r="HT155" s="5"/>
      <c r="HU155" s="5"/>
      <c r="HV155" s="5"/>
      <c r="HW155" s="5"/>
      <c r="HX155" s="5"/>
      <c r="HY155" s="5"/>
      <c r="HZ155" s="5"/>
      <c r="IA155" s="5"/>
      <c r="IB155" s="5"/>
      <c r="IC155" s="5"/>
      <c r="ID155" s="5"/>
      <c r="IE155" s="5"/>
      <c r="IF155" s="5"/>
      <c r="IG155" s="5"/>
      <c r="IH155" s="5"/>
      <c r="II155" s="5"/>
    </row>
    <row r="156" spans="1:243" ht="1.5" customHeight="1">
      <c r="A156" s="173"/>
      <c r="B156" s="173"/>
      <c r="C156" s="173"/>
      <c r="D156" s="173"/>
      <c r="E156" s="173"/>
      <c r="F156" s="173"/>
      <c r="G156" s="173"/>
      <c r="H156" s="173"/>
      <c r="I156" s="173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  <c r="GW156" s="5"/>
      <c r="GX156" s="5"/>
      <c r="GY156" s="5"/>
      <c r="GZ156" s="5"/>
      <c r="HA156" s="5"/>
      <c r="HB156" s="5"/>
      <c r="HC156" s="5"/>
      <c r="HD156" s="5"/>
      <c r="HE156" s="5"/>
      <c r="HF156" s="5"/>
      <c r="HG156" s="5"/>
      <c r="HH156" s="5"/>
      <c r="HI156" s="5"/>
      <c r="HJ156" s="5"/>
      <c r="HK156" s="5"/>
      <c r="HL156" s="5"/>
      <c r="HM156" s="5"/>
      <c r="HN156" s="5"/>
      <c r="HO156" s="5"/>
      <c r="HP156" s="5"/>
      <c r="HQ156" s="5"/>
      <c r="HR156" s="5"/>
      <c r="HS156" s="5"/>
      <c r="HT156" s="5"/>
      <c r="HU156" s="5"/>
      <c r="HV156" s="5"/>
      <c r="HW156" s="5"/>
      <c r="HX156" s="5"/>
      <c r="HY156" s="5"/>
      <c r="HZ156" s="5"/>
      <c r="IA156" s="5"/>
      <c r="IB156" s="5"/>
      <c r="IC156" s="5"/>
      <c r="ID156" s="5"/>
      <c r="IE156" s="5"/>
      <c r="IF156" s="5"/>
      <c r="IG156" s="5"/>
      <c r="IH156" s="5"/>
      <c r="II156" s="5"/>
    </row>
    <row r="157" spans="1:243" ht="15.6">
      <c r="A157" s="63" t="s">
        <v>59</v>
      </c>
      <c r="B157" s="63" t="s">
        <v>59</v>
      </c>
      <c r="C157" s="139"/>
      <c r="D157" s="159"/>
      <c r="E157" s="64"/>
      <c r="F157" s="64"/>
      <c r="G157" s="64"/>
      <c r="H157" s="64"/>
      <c r="I157" s="64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  <c r="FZ157" s="5"/>
      <c r="GA157" s="5"/>
      <c r="GB157" s="5"/>
      <c r="GC157" s="5"/>
      <c r="GD157" s="5"/>
      <c r="GE157" s="5"/>
      <c r="GF157" s="5"/>
      <c r="GG157" s="5"/>
      <c r="GH157" s="5"/>
      <c r="GI157" s="5"/>
      <c r="GJ157" s="5"/>
      <c r="GK157" s="5"/>
      <c r="GL157" s="5"/>
      <c r="GM157" s="5"/>
      <c r="GN157" s="5"/>
      <c r="GO157" s="5"/>
      <c r="GP157" s="5"/>
      <c r="GQ157" s="5"/>
      <c r="GR157" s="5"/>
      <c r="GS157" s="5"/>
      <c r="GT157" s="5"/>
      <c r="GU157" s="5"/>
      <c r="GV157" s="5"/>
      <c r="GW157" s="5"/>
      <c r="GX157" s="5"/>
      <c r="GY157" s="5"/>
      <c r="GZ157" s="5"/>
      <c r="HA157" s="5"/>
      <c r="HB157" s="5"/>
      <c r="HC157" s="5"/>
      <c r="HD157" s="5"/>
      <c r="HE157" s="5"/>
      <c r="HF157" s="5"/>
      <c r="HG157" s="5"/>
      <c r="HH157" s="5"/>
      <c r="HI157" s="5"/>
      <c r="HJ157" s="5"/>
      <c r="HK157" s="5"/>
      <c r="HL157" s="5"/>
      <c r="HM157" s="5"/>
      <c r="HN157" s="5"/>
      <c r="HO157" s="5"/>
      <c r="HP157" s="5"/>
      <c r="HQ157" s="5"/>
      <c r="HR157" s="5"/>
      <c r="HS157" s="5"/>
      <c r="HT157" s="5"/>
      <c r="HU157" s="5"/>
      <c r="HV157" s="5"/>
      <c r="HW157" s="5"/>
      <c r="HX157" s="5"/>
      <c r="HY157" s="5"/>
      <c r="HZ157" s="5"/>
      <c r="IA157" s="5"/>
      <c r="IB157" s="5"/>
      <c r="IC157" s="5"/>
      <c r="ID157" s="5"/>
      <c r="IE157" s="5"/>
      <c r="IF157" s="5"/>
      <c r="IG157" s="5"/>
      <c r="IH157" s="5"/>
      <c r="II157" s="5"/>
    </row>
    <row r="158" spans="1:243" ht="15.6">
      <c r="A158" s="63" t="s">
        <v>1</v>
      </c>
      <c r="B158" s="262" t="s">
        <v>114</v>
      </c>
      <c r="C158" s="139"/>
      <c r="D158" s="159"/>
      <c r="E158" s="64"/>
      <c r="F158" s="64"/>
      <c r="G158" s="64"/>
      <c r="H158" s="64"/>
      <c r="I158" s="64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  <c r="GY158" s="5"/>
      <c r="GZ158" s="5"/>
      <c r="HA158" s="5"/>
      <c r="HB158" s="5"/>
      <c r="HC158" s="5"/>
      <c r="HD158" s="5"/>
      <c r="HE158" s="5"/>
      <c r="HF158" s="5"/>
      <c r="HG158" s="5"/>
      <c r="HH158" s="5"/>
      <c r="HI158" s="5"/>
      <c r="HJ158" s="5"/>
      <c r="HK158" s="5"/>
      <c r="HL158" s="5"/>
      <c r="HM158" s="5"/>
      <c r="HN158" s="5"/>
      <c r="HO158" s="5"/>
      <c r="HP158" s="5"/>
      <c r="HQ158" s="5"/>
      <c r="HR158" s="5"/>
      <c r="HS158" s="5"/>
      <c r="HT158" s="5"/>
      <c r="HU158" s="5"/>
      <c r="HV158" s="5"/>
      <c r="HW158" s="5"/>
      <c r="HX158" s="5"/>
      <c r="HY158" s="5"/>
      <c r="HZ158" s="5"/>
      <c r="IA158" s="5"/>
      <c r="IB158" s="5"/>
      <c r="IC158" s="5"/>
      <c r="ID158" s="5"/>
      <c r="IE158" s="5"/>
      <c r="IF158" s="5"/>
      <c r="IG158" s="5"/>
      <c r="IH158" s="5"/>
      <c r="II158" s="5"/>
    </row>
    <row r="159" spans="1:243" ht="16.5" customHeight="1">
      <c r="A159" s="338" t="s">
        <v>68</v>
      </c>
      <c r="B159" s="338"/>
      <c r="C159" s="338"/>
      <c r="D159" s="338"/>
      <c r="E159" s="338"/>
      <c r="F159" s="338"/>
      <c r="G159" s="338"/>
      <c r="H159" s="338"/>
      <c r="I159" s="338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  <c r="HH159" s="5"/>
      <c r="HI159" s="5"/>
      <c r="HJ159" s="5"/>
      <c r="HK159" s="5"/>
      <c r="HL159" s="5"/>
      <c r="HM159" s="5"/>
      <c r="HN159" s="5"/>
      <c r="HO159" s="5"/>
      <c r="HP159" s="5"/>
      <c r="HQ159" s="5"/>
      <c r="HR159" s="5"/>
      <c r="HS159" s="5"/>
      <c r="HT159" s="5"/>
      <c r="HU159" s="5"/>
      <c r="HV159" s="5"/>
      <c r="HW159" s="5"/>
      <c r="HX159" s="5"/>
      <c r="HY159" s="5"/>
      <c r="HZ159" s="5"/>
      <c r="IA159" s="5"/>
      <c r="IB159" s="5"/>
      <c r="IC159" s="5"/>
      <c r="ID159" s="5"/>
      <c r="IE159" s="5"/>
      <c r="IF159" s="5"/>
      <c r="IG159" s="5"/>
      <c r="IH159" s="5"/>
      <c r="II159" s="5"/>
    </row>
    <row r="160" spans="1:243" ht="15.75" customHeight="1">
      <c r="A160" s="340"/>
      <c r="B160" s="341" t="s">
        <v>3</v>
      </c>
      <c r="C160" s="341"/>
      <c r="D160" s="342" t="s">
        <v>4</v>
      </c>
      <c r="E160" s="342" t="s">
        <v>5</v>
      </c>
      <c r="F160" s="342"/>
      <c r="G160" s="342"/>
      <c r="H160" s="342" t="s">
        <v>6</v>
      </c>
      <c r="I160" s="343" t="s">
        <v>7</v>
      </c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  <c r="GW160" s="5"/>
      <c r="GX160" s="5"/>
      <c r="GY160" s="5"/>
      <c r="GZ160" s="5"/>
      <c r="HA160" s="5"/>
      <c r="HB160" s="5"/>
      <c r="HC160" s="5"/>
      <c r="HD160" s="5"/>
      <c r="HE160" s="5"/>
      <c r="HF160" s="5"/>
      <c r="HG160" s="5"/>
      <c r="HH160" s="5"/>
      <c r="HI160" s="5"/>
      <c r="HJ160" s="5"/>
      <c r="HK160" s="5"/>
      <c r="HL160" s="5"/>
      <c r="HM160" s="5"/>
      <c r="HN160" s="5"/>
      <c r="HO160" s="5"/>
      <c r="HP160" s="5"/>
      <c r="HQ160" s="5"/>
      <c r="HR160" s="5"/>
      <c r="HS160" s="5"/>
      <c r="HT160" s="5"/>
      <c r="HU160" s="5"/>
      <c r="HV160" s="5"/>
      <c r="HW160" s="5"/>
      <c r="HX160" s="5"/>
      <c r="HY160" s="5"/>
      <c r="HZ160" s="5"/>
      <c r="IA160" s="5"/>
      <c r="IB160" s="5"/>
      <c r="IC160" s="5"/>
      <c r="ID160" s="5"/>
      <c r="IE160" s="5"/>
      <c r="IF160" s="5"/>
      <c r="IG160" s="5"/>
      <c r="IH160" s="5"/>
      <c r="II160" s="5"/>
    </row>
    <row r="161" spans="1:243" ht="15.6">
      <c r="A161" s="340"/>
      <c r="B161" s="341"/>
      <c r="C161" s="341"/>
      <c r="D161" s="342"/>
      <c r="E161" s="13" t="s">
        <v>8</v>
      </c>
      <c r="F161" s="13" t="s">
        <v>9</v>
      </c>
      <c r="G161" s="13" t="s">
        <v>10</v>
      </c>
      <c r="H161" s="342"/>
      <c r="I161" s="343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  <c r="GO161" s="5"/>
      <c r="GP161" s="5"/>
      <c r="GQ161" s="5"/>
      <c r="GR161" s="5"/>
      <c r="GS161" s="5"/>
      <c r="GT161" s="5"/>
      <c r="GU161" s="5"/>
      <c r="GV161" s="5"/>
      <c r="GW161" s="5"/>
      <c r="GX161" s="5"/>
      <c r="GY161" s="5"/>
      <c r="GZ161" s="5"/>
      <c r="HA161" s="5"/>
      <c r="HB161" s="5"/>
      <c r="HC161" s="5"/>
      <c r="HD161" s="5"/>
      <c r="HE161" s="5"/>
      <c r="HF161" s="5"/>
      <c r="HG161" s="5"/>
      <c r="HH161" s="5"/>
      <c r="HI161" s="5"/>
      <c r="HJ161" s="5"/>
      <c r="HK161" s="5"/>
      <c r="HL161" s="5"/>
      <c r="HM161" s="5"/>
      <c r="HN161" s="5"/>
      <c r="HO161" s="5"/>
      <c r="HP161" s="5"/>
      <c r="HQ161" s="5"/>
      <c r="HR161" s="5"/>
      <c r="HS161" s="5"/>
      <c r="HT161" s="5"/>
      <c r="HU161" s="5"/>
      <c r="HV161" s="5"/>
      <c r="HW161" s="5"/>
      <c r="HX161" s="5"/>
      <c r="HY161" s="5"/>
      <c r="HZ161" s="5"/>
      <c r="IA161" s="5"/>
      <c r="IB161" s="5"/>
      <c r="IC161" s="5"/>
      <c r="ID161" s="5"/>
      <c r="IE161" s="5"/>
      <c r="IF161" s="5"/>
      <c r="IG161" s="5"/>
      <c r="IH161" s="5"/>
      <c r="II161" s="5"/>
    </row>
    <row r="162" spans="1:243" ht="16.5" customHeight="1">
      <c r="A162" s="338" t="s">
        <v>11</v>
      </c>
      <c r="B162" s="338"/>
      <c r="C162" s="338"/>
      <c r="D162" s="338"/>
      <c r="E162" s="338"/>
      <c r="F162" s="338"/>
      <c r="G162" s="338"/>
      <c r="H162" s="338"/>
      <c r="I162" s="338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  <c r="HG162" s="5"/>
      <c r="HH162" s="5"/>
      <c r="HI162" s="5"/>
      <c r="HJ162" s="5"/>
      <c r="HK162" s="5"/>
      <c r="HL162" s="5"/>
      <c r="HM162" s="5"/>
      <c r="HN162" s="5"/>
      <c r="HO162" s="5"/>
      <c r="HP162" s="5"/>
      <c r="HQ162" s="5"/>
      <c r="HR162" s="5"/>
      <c r="HS162" s="5"/>
      <c r="HT162" s="5"/>
      <c r="HU162" s="5"/>
      <c r="HV162" s="5"/>
      <c r="HW162" s="5"/>
      <c r="HX162" s="5"/>
      <c r="HY162" s="5"/>
      <c r="HZ162" s="5"/>
      <c r="IA162" s="5"/>
      <c r="IB162" s="5"/>
      <c r="IC162" s="5"/>
      <c r="ID162" s="5"/>
      <c r="IE162" s="5"/>
      <c r="IF162" s="5"/>
      <c r="IG162" s="5"/>
      <c r="IH162" s="5"/>
      <c r="II162" s="5"/>
    </row>
    <row r="163" spans="1:243" ht="15.75" customHeight="1">
      <c r="A163" s="7"/>
      <c r="B163" s="344" t="s">
        <v>17</v>
      </c>
      <c r="C163" s="344"/>
      <c r="D163" s="67">
        <v>60</v>
      </c>
      <c r="E163" s="9">
        <v>0.56999999999999995</v>
      </c>
      <c r="F163" s="9">
        <v>3.63</v>
      </c>
      <c r="G163" s="9">
        <v>1.82</v>
      </c>
      <c r="H163" s="9">
        <v>42.36</v>
      </c>
      <c r="I163" s="103">
        <v>45</v>
      </c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J163" s="5"/>
      <c r="HK163" s="5"/>
      <c r="HL163" s="5"/>
      <c r="HM163" s="5"/>
      <c r="HN163" s="5"/>
      <c r="HO163" s="5"/>
      <c r="HP163" s="5"/>
      <c r="HQ163" s="5"/>
      <c r="HR163" s="5"/>
      <c r="HS163" s="5"/>
      <c r="HT163" s="5"/>
      <c r="HU163" s="5"/>
      <c r="HV163" s="5"/>
      <c r="HW163" s="5"/>
      <c r="HX163" s="5"/>
      <c r="HY163" s="5"/>
      <c r="HZ163" s="5"/>
      <c r="IA163" s="5"/>
      <c r="IB163" s="5"/>
      <c r="IC163" s="5"/>
      <c r="ID163" s="5"/>
      <c r="IE163" s="5"/>
      <c r="IF163" s="5"/>
      <c r="IG163" s="5"/>
      <c r="IH163" s="5"/>
      <c r="II163" s="5"/>
    </row>
    <row r="164" spans="1:243" ht="15.75" customHeight="1">
      <c r="A164" s="12"/>
      <c r="B164" s="329" t="s">
        <v>35</v>
      </c>
      <c r="C164" s="329"/>
      <c r="D164" s="13">
        <v>100</v>
      </c>
      <c r="E164" s="34">
        <v>13.36</v>
      </c>
      <c r="F164" s="34">
        <v>14.08</v>
      </c>
      <c r="G164" s="34">
        <v>3.27</v>
      </c>
      <c r="H164" s="34">
        <v>164</v>
      </c>
      <c r="I164" s="36">
        <v>246</v>
      </c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  <c r="AU164" s="37"/>
      <c r="AV164" s="37"/>
      <c r="AW164" s="37"/>
      <c r="AX164" s="37"/>
      <c r="AY164" s="37"/>
      <c r="AZ164" s="37"/>
      <c r="BA164" s="37"/>
      <c r="BB164" s="37"/>
      <c r="BC164" s="37"/>
      <c r="BD164" s="37"/>
      <c r="BE164" s="37"/>
      <c r="BF164" s="37"/>
      <c r="BG164" s="37"/>
      <c r="BH164" s="37"/>
      <c r="BI164" s="37"/>
      <c r="BJ164" s="37"/>
      <c r="BK164" s="37"/>
      <c r="BL164" s="37"/>
      <c r="BM164" s="37"/>
      <c r="BN164" s="37"/>
      <c r="BO164" s="37"/>
      <c r="BP164" s="37"/>
      <c r="BQ164" s="37"/>
      <c r="BR164" s="37"/>
      <c r="BS164" s="37"/>
      <c r="BT164" s="37"/>
      <c r="BU164" s="37"/>
      <c r="BV164" s="37"/>
      <c r="BW164" s="37"/>
      <c r="BX164" s="37"/>
      <c r="BY164" s="37"/>
      <c r="BZ164" s="37"/>
      <c r="CA164" s="37"/>
      <c r="CB164" s="37"/>
      <c r="CC164" s="37"/>
      <c r="CD164" s="37"/>
      <c r="CE164" s="37"/>
      <c r="CF164" s="37"/>
      <c r="CG164" s="37"/>
      <c r="CH164" s="37"/>
      <c r="CI164" s="37"/>
      <c r="CJ164" s="37"/>
      <c r="CK164" s="37"/>
      <c r="CL164" s="37"/>
      <c r="CM164" s="37"/>
      <c r="CN164" s="37"/>
      <c r="CO164" s="37"/>
      <c r="CP164" s="37"/>
      <c r="CQ164" s="37"/>
      <c r="CR164" s="37"/>
      <c r="CS164" s="37"/>
      <c r="CT164" s="37"/>
      <c r="CU164" s="37"/>
      <c r="CV164" s="37"/>
      <c r="CW164" s="37"/>
      <c r="CX164" s="37"/>
      <c r="CY164" s="37"/>
      <c r="CZ164" s="37"/>
      <c r="DA164" s="37"/>
      <c r="DB164" s="37"/>
      <c r="DC164" s="37"/>
      <c r="DD164" s="37"/>
      <c r="DE164" s="37"/>
      <c r="DF164" s="37"/>
      <c r="DG164" s="37"/>
      <c r="DH164" s="37"/>
      <c r="DI164" s="37"/>
      <c r="DJ164" s="37"/>
      <c r="DK164" s="37"/>
      <c r="DL164" s="37"/>
      <c r="DM164" s="37"/>
      <c r="DN164" s="37"/>
      <c r="DO164" s="37"/>
      <c r="DP164" s="37"/>
      <c r="DQ164" s="37"/>
      <c r="DR164" s="37"/>
      <c r="DS164" s="37"/>
      <c r="DT164" s="37"/>
      <c r="DU164" s="37"/>
      <c r="DV164" s="37"/>
      <c r="DW164" s="37"/>
      <c r="DX164" s="37"/>
      <c r="DY164" s="37"/>
      <c r="DZ164" s="37"/>
      <c r="EA164" s="37"/>
      <c r="EB164" s="37"/>
      <c r="EC164" s="37"/>
      <c r="ED164" s="37"/>
      <c r="EE164" s="37"/>
      <c r="EF164" s="37"/>
      <c r="EG164" s="37"/>
      <c r="EH164" s="37"/>
      <c r="EI164" s="37"/>
      <c r="EJ164" s="37"/>
      <c r="EK164" s="37"/>
      <c r="EL164" s="37"/>
      <c r="EM164" s="37"/>
      <c r="EN164" s="37"/>
      <c r="EO164" s="37"/>
      <c r="EP164" s="37"/>
      <c r="EQ164" s="37"/>
      <c r="ER164" s="37"/>
      <c r="ES164" s="37"/>
      <c r="ET164" s="37"/>
      <c r="EU164" s="37"/>
      <c r="EV164" s="37"/>
      <c r="EW164" s="37"/>
      <c r="EX164" s="37"/>
      <c r="EY164" s="37"/>
      <c r="EZ164" s="37"/>
      <c r="FA164" s="37"/>
      <c r="FB164" s="37"/>
      <c r="FC164" s="37"/>
      <c r="FD164" s="37"/>
      <c r="FE164" s="37"/>
      <c r="FF164" s="37"/>
      <c r="FG164" s="37"/>
      <c r="FH164" s="37"/>
      <c r="FI164" s="37"/>
      <c r="FJ164" s="37"/>
      <c r="FK164" s="37"/>
      <c r="FL164" s="37"/>
      <c r="FM164" s="37"/>
      <c r="FN164" s="37"/>
      <c r="FO164" s="37"/>
      <c r="FP164" s="37"/>
      <c r="FQ164" s="37"/>
      <c r="FR164" s="37"/>
      <c r="FS164" s="37"/>
      <c r="FT164" s="37"/>
      <c r="FU164" s="37"/>
      <c r="FV164" s="37"/>
      <c r="FW164" s="37"/>
      <c r="FX164" s="37"/>
      <c r="FY164" s="37"/>
      <c r="FZ164" s="37"/>
      <c r="GA164" s="37"/>
      <c r="GB164" s="37"/>
      <c r="GC164" s="37"/>
      <c r="GD164" s="37"/>
      <c r="GE164" s="37"/>
      <c r="GF164" s="37"/>
      <c r="GG164" s="37"/>
      <c r="GH164" s="37"/>
      <c r="GI164" s="37"/>
      <c r="GJ164" s="37"/>
      <c r="GK164" s="37"/>
      <c r="GL164" s="37"/>
      <c r="GM164" s="37"/>
      <c r="GN164" s="37"/>
      <c r="GO164" s="37"/>
      <c r="GP164" s="37"/>
      <c r="GQ164" s="37"/>
      <c r="GR164" s="37"/>
      <c r="GS164" s="37"/>
      <c r="GT164" s="37"/>
      <c r="GU164" s="37"/>
      <c r="GV164" s="37"/>
      <c r="GW164" s="37"/>
      <c r="GX164" s="37"/>
      <c r="GY164" s="37"/>
      <c r="GZ164" s="37"/>
      <c r="HA164" s="37"/>
      <c r="HB164" s="37"/>
      <c r="HC164" s="37"/>
      <c r="HD164" s="37"/>
      <c r="HE164" s="37"/>
      <c r="HF164" s="37"/>
      <c r="HG164" s="37"/>
      <c r="HH164" s="37"/>
      <c r="HI164" s="37"/>
      <c r="HJ164" s="37"/>
      <c r="HK164" s="37"/>
      <c r="HL164" s="37"/>
      <c r="HM164" s="37"/>
      <c r="HN164" s="37"/>
      <c r="HO164" s="37"/>
      <c r="HP164" s="37"/>
      <c r="HQ164" s="37"/>
      <c r="HR164" s="37"/>
      <c r="HS164" s="37"/>
      <c r="HT164" s="37"/>
      <c r="HU164" s="37"/>
      <c r="HV164" s="37"/>
      <c r="HW164" s="37"/>
      <c r="HX164" s="37"/>
      <c r="HY164" s="37"/>
      <c r="HZ164" s="37"/>
      <c r="IA164" s="5"/>
      <c r="IB164" s="5"/>
      <c r="IC164" s="5"/>
      <c r="ID164" s="5"/>
      <c r="IE164" s="5"/>
      <c r="IF164" s="5"/>
      <c r="IG164" s="5"/>
      <c r="IH164" s="5"/>
      <c r="II164" s="5"/>
    </row>
    <row r="165" spans="1:243" ht="15.75" customHeight="1">
      <c r="A165" s="12"/>
      <c r="B165" s="329" t="s">
        <v>69</v>
      </c>
      <c r="C165" s="329"/>
      <c r="D165" s="13">
        <v>150</v>
      </c>
      <c r="E165" s="34">
        <v>8.6</v>
      </c>
      <c r="F165" s="34">
        <v>6.09</v>
      </c>
      <c r="G165" s="34">
        <v>38.64</v>
      </c>
      <c r="H165" s="34">
        <v>243.75</v>
      </c>
      <c r="I165" s="187">
        <v>302</v>
      </c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  <c r="AS165" s="37"/>
      <c r="AT165" s="37"/>
      <c r="AU165" s="37"/>
      <c r="AV165" s="37"/>
      <c r="AW165" s="37"/>
      <c r="AX165" s="37"/>
      <c r="AY165" s="37"/>
      <c r="AZ165" s="37"/>
      <c r="BA165" s="37"/>
      <c r="BB165" s="37"/>
      <c r="BC165" s="37"/>
      <c r="BD165" s="37"/>
      <c r="BE165" s="37"/>
      <c r="BF165" s="37"/>
      <c r="BG165" s="37"/>
      <c r="BH165" s="37"/>
      <c r="BI165" s="37"/>
      <c r="BJ165" s="37"/>
      <c r="BK165" s="37"/>
      <c r="BL165" s="37"/>
      <c r="BM165" s="37"/>
      <c r="BN165" s="37"/>
      <c r="BO165" s="37"/>
      <c r="BP165" s="37"/>
      <c r="BQ165" s="37"/>
      <c r="BR165" s="37"/>
      <c r="BS165" s="37"/>
      <c r="BT165" s="37"/>
      <c r="BU165" s="37"/>
      <c r="BV165" s="37"/>
      <c r="BW165" s="37"/>
      <c r="BX165" s="37"/>
      <c r="BY165" s="37"/>
      <c r="BZ165" s="37"/>
      <c r="CA165" s="37"/>
      <c r="CB165" s="37"/>
      <c r="CC165" s="37"/>
      <c r="CD165" s="37"/>
      <c r="CE165" s="37"/>
      <c r="CF165" s="37"/>
      <c r="CG165" s="37"/>
      <c r="CH165" s="37"/>
      <c r="CI165" s="37"/>
      <c r="CJ165" s="37"/>
      <c r="CK165" s="37"/>
      <c r="CL165" s="37"/>
      <c r="CM165" s="37"/>
      <c r="CN165" s="37"/>
      <c r="CO165" s="37"/>
      <c r="CP165" s="37"/>
      <c r="CQ165" s="37"/>
      <c r="CR165" s="37"/>
      <c r="CS165" s="37"/>
      <c r="CT165" s="37"/>
      <c r="CU165" s="37"/>
      <c r="CV165" s="37"/>
      <c r="CW165" s="37"/>
      <c r="CX165" s="37"/>
      <c r="CY165" s="37"/>
      <c r="CZ165" s="37"/>
      <c r="DA165" s="37"/>
      <c r="DB165" s="37"/>
      <c r="DC165" s="37"/>
      <c r="DD165" s="37"/>
      <c r="DE165" s="37"/>
      <c r="DF165" s="37"/>
      <c r="DG165" s="37"/>
      <c r="DH165" s="37"/>
      <c r="DI165" s="37"/>
      <c r="DJ165" s="37"/>
      <c r="DK165" s="37"/>
      <c r="DL165" s="37"/>
      <c r="DM165" s="37"/>
      <c r="DN165" s="37"/>
      <c r="DO165" s="37"/>
      <c r="DP165" s="37"/>
      <c r="DQ165" s="37"/>
      <c r="DR165" s="37"/>
      <c r="DS165" s="37"/>
      <c r="DT165" s="37"/>
      <c r="DU165" s="37"/>
      <c r="DV165" s="37"/>
      <c r="DW165" s="37"/>
      <c r="DX165" s="37"/>
      <c r="DY165" s="37"/>
      <c r="DZ165" s="37"/>
      <c r="EA165" s="37"/>
      <c r="EB165" s="37"/>
      <c r="EC165" s="37"/>
      <c r="ED165" s="37"/>
      <c r="EE165" s="37"/>
      <c r="EF165" s="37"/>
      <c r="EG165" s="37"/>
      <c r="EH165" s="37"/>
      <c r="EI165" s="37"/>
      <c r="EJ165" s="37"/>
      <c r="EK165" s="37"/>
      <c r="EL165" s="37"/>
      <c r="EM165" s="37"/>
      <c r="EN165" s="37"/>
      <c r="EO165" s="37"/>
      <c r="EP165" s="37"/>
      <c r="EQ165" s="37"/>
      <c r="ER165" s="37"/>
      <c r="ES165" s="37"/>
      <c r="ET165" s="37"/>
      <c r="EU165" s="37"/>
      <c r="EV165" s="37"/>
      <c r="EW165" s="37"/>
      <c r="EX165" s="37"/>
      <c r="EY165" s="37"/>
      <c r="EZ165" s="37"/>
      <c r="FA165" s="37"/>
      <c r="FB165" s="37"/>
      <c r="FC165" s="37"/>
      <c r="FD165" s="37"/>
      <c r="FE165" s="37"/>
      <c r="FF165" s="37"/>
      <c r="FG165" s="37"/>
      <c r="FH165" s="37"/>
      <c r="FI165" s="37"/>
      <c r="FJ165" s="37"/>
      <c r="FK165" s="37"/>
      <c r="FL165" s="37"/>
      <c r="FM165" s="37"/>
      <c r="FN165" s="37"/>
      <c r="FO165" s="37"/>
      <c r="FP165" s="37"/>
      <c r="FQ165" s="37"/>
      <c r="FR165" s="37"/>
      <c r="FS165" s="37"/>
      <c r="FT165" s="37"/>
      <c r="FU165" s="37"/>
      <c r="FV165" s="37"/>
      <c r="FW165" s="37"/>
      <c r="FX165" s="37"/>
      <c r="FY165" s="37"/>
      <c r="FZ165" s="37"/>
      <c r="GA165" s="37"/>
      <c r="GB165" s="37"/>
      <c r="GC165" s="37"/>
      <c r="GD165" s="37"/>
      <c r="GE165" s="37"/>
      <c r="GF165" s="37"/>
      <c r="GG165" s="37"/>
      <c r="GH165" s="37"/>
      <c r="GI165" s="37"/>
      <c r="GJ165" s="37"/>
      <c r="GK165" s="37"/>
      <c r="GL165" s="37"/>
      <c r="GM165" s="37"/>
      <c r="GN165" s="37"/>
      <c r="GO165" s="37"/>
      <c r="GP165" s="37"/>
      <c r="GQ165" s="37"/>
      <c r="GR165" s="37"/>
      <c r="GS165" s="37"/>
      <c r="GT165" s="37"/>
      <c r="GU165" s="37"/>
      <c r="GV165" s="37"/>
      <c r="GW165" s="37"/>
      <c r="GX165" s="37"/>
      <c r="GY165" s="37"/>
      <c r="GZ165" s="37"/>
      <c r="HA165" s="37"/>
      <c r="HB165" s="37"/>
      <c r="HC165" s="37"/>
      <c r="HD165" s="37"/>
      <c r="HE165" s="37"/>
      <c r="HF165" s="37"/>
      <c r="HG165" s="37"/>
      <c r="HH165" s="37"/>
      <c r="HI165" s="37"/>
      <c r="HJ165" s="37"/>
      <c r="HK165" s="37"/>
      <c r="HL165" s="37"/>
      <c r="HM165" s="37"/>
      <c r="HN165" s="37"/>
      <c r="HO165" s="37"/>
      <c r="HP165" s="37"/>
      <c r="HQ165" s="37"/>
      <c r="HR165" s="37"/>
      <c r="HS165" s="37"/>
      <c r="HT165" s="37"/>
      <c r="HU165" s="37"/>
      <c r="HV165" s="37"/>
      <c r="HW165" s="37"/>
      <c r="HX165" s="37"/>
      <c r="HY165" s="37"/>
      <c r="HZ165" s="37"/>
      <c r="IA165" s="5"/>
      <c r="IB165" s="5"/>
      <c r="IC165" s="5"/>
      <c r="ID165" s="5"/>
      <c r="IE165" s="5"/>
      <c r="IF165" s="5"/>
      <c r="IG165" s="5"/>
      <c r="IH165" s="5"/>
      <c r="II165" s="5"/>
    </row>
    <row r="166" spans="1:243" ht="15.75" customHeight="1">
      <c r="A166" s="12"/>
      <c r="B166" s="329" t="s">
        <v>13</v>
      </c>
      <c r="C166" s="329"/>
      <c r="D166" s="127">
        <v>40</v>
      </c>
      <c r="E166" s="77">
        <v>3.04</v>
      </c>
      <c r="F166" s="77">
        <v>0.32</v>
      </c>
      <c r="G166" s="77">
        <v>19.68</v>
      </c>
      <c r="H166" s="77">
        <v>94</v>
      </c>
      <c r="I166" s="36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  <c r="AU166" s="37"/>
      <c r="AV166" s="37"/>
      <c r="AW166" s="37"/>
      <c r="AX166" s="37"/>
      <c r="AY166" s="37"/>
      <c r="AZ166" s="37"/>
      <c r="BA166" s="37"/>
      <c r="BB166" s="37"/>
      <c r="BC166" s="37"/>
      <c r="BD166" s="37"/>
      <c r="BE166" s="37"/>
      <c r="BF166" s="37"/>
      <c r="BG166" s="37"/>
      <c r="BH166" s="37"/>
      <c r="BI166" s="37"/>
      <c r="BJ166" s="37"/>
      <c r="BK166" s="37"/>
      <c r="BL166" s="37"/>
      <c r="BM166" s="37"/>
      <c r="BN166" s="37"/>
      <c r="BO166" s="37"/>
      <c r="BP166" s="37"/>
      <c r="BQ166" s="37"/>
      <c r="BR166" s="37"/>
      <c r="BS166" s="37"/>
      <c r="BT166" s="37"/>
      <c r="BU166" s="37"/>
      <c r="BV166" s="37"/>
      <c r="BW166" s="37"/>
      <c r="BX166" s="37"/>
      <c r="BY166" s="37"/>
      <c r="BZ166" s="37"/>
      <c r="CA166" s="37"/>
      <c r="CB166" s="37"/>
      <c r="CC166" s="37"/>
      <c r="CD166" s="37"/>
      <c r="CE166" s="37"/>
      <c r="CF166" s="37"/>
      <c r="CG166" s="37"/>
      <c r="CH166" s="37"/>
      <c r="CI166" s="37"/>
      <c r="CJ166" s="37"/>
      <c r="CK166" s="37"/>
      <c r="CL166" s="37"/>
      <c r="CM166" s="37"/>
      <c r="CN166" s="37"/>
      <c r="CO166" s="37"/>
      <c r="CP166" s="37"/>
      <c r="CQ166" s="37"/>
      <c r="CR166" s="37"/>
      <c r="CS166" s="37"/>
      <c r="CT166" s="37"/>
      <c r="CU166" s="37"/>
      <c r="CV166" s="37"/>
      <c r="CW166" s="37"/>
      <c r="CX166" s="37"/>
      <c r="CY166" s="37"/>
      <c r="CZ166" s="37"/>
      <c r="DA166" s="37"/>
      <c r="DB166" s="37"/>
      <c r="DC166" s="37"/>
      <c r="DD166" s="37"/>
      <c r="DE166" s="37"/>
      <c r="DF166" s="37"/>
      <c r="DG166" s="37"/>
      <c r="DH166" s="37"/>
      <c r="DI166" s="37"/>
      <c r="DJ166" s="37"/>
      <c r="DK166" s="37"/>
      <c r="DL166" s="37"/>
      <c r="DM166" s="37"/>
      <c r="DN166" s="37"/>
      <c r="DO166" s="37"/>
      <c r="DP166" s="37"/>
      <c r="DQ166" s="37"/>
      <c r="DR166" s="37"/>
      <c r="DS166" s="37"/>
      <c r="DT166" s="37"/>
      <c r="DU166" s="37"/>
      <c r="DV166" s="37"/>
      <c r="DW166" s="37"/>
      <c r="DX166" s="37"/>
      <c r="DY166" s="37"/>
      <c r="DZ166" s="37"/>
      <c r="EA166" s="37"/>
      <c r="EB166" s="37"/>
      <c r="EC166" s="37"/>
      <c r="ED166" s="37"/>
      <c r="EE166" s="37"/>
      <c r="EF166" s="37"/>
      <c r="EG166" s="37"/>
      <c r="EH166" s="37"/>
      <c r="EI166" s="37"/>
      <c r="EJ166" s="37"/>
      <c r="EK166" s="37"/>
      <c r="EL166" s="37"/>
      <c r="EM166" s="37"/>
      <c r="EN166" s="37"/>
      <c r="EO166" s="37"/>
      <c r="EP166" s="37"/>
      <c r="EQ166" s="37"/>
      <c r="ER166" s="37"/>
      <c r="ES166" s="37"/>
      <c r="ET166" s="37"/>
      <c r="EU166" s="37"/>
      <c r="EV166" s="37"/>
      <c r="EW166" s="37"/>
      <c r="EX166" s="37"/>
      <c r="EY166" s="37"/>
      <c r="EZ166" s="37"/>
      <c r="FA166" s="37"/>
      <c r="FB166" s="37"/>
      <c r="FC166" s="37"/>
      <c r="FD166" s="37"/>
      <c r="FE166" s="37"/>
      <c r="FF166" s="37"/>
      <c r="FG166" s="37"/>
      <c r="FH166" s="37"/>
      <c r="FI166" s="37"/>
      <c r="FJ166" s="37"/>
      <c r="FK166" s="37"/>
      <c r="FL166" s="37"/>
      <c r="FM166" s="37"/>
      <c r="FN166" s="37"/>
      <c r="FO166" s="37"/>
      <c r="FP166" s="37"/>
      <c r="FQ166" s="37"/>
      <c r="FR166" s="37"/>
      <c r="FS166" s="37"/>
      <c r="FT166" s="37"/>
      <c r="FU166" s="37"/>
      <c r="FV166" s="37"/>
      <c r="FW166" s="37"/>
      <c r="FX166" s="37"/>
      <c r="FY166" s="37"/>
      <c r="FZ166" s="37"/>
      <c r="GA166" s="37"/>
      <c r="GB166" s="37"/>
      <c r="GC166" s="37"/>
      <c r="GD166" s="37"/>
      <c r="GE166" s="37"/>
      <c r="GF166" s="37"/>
      <c r="GG166" s="37"/>
      <c r="GH166" s="37"/>
      <c r="GI166" s="37"/>
      <c r="GJ166" s="37"/>
      <c r="GK166" s="37"/>
      <c r="GL166" s="37"/>
      <c r="GM166" s="37"/>
      <c r="GN166" s="37"/>
      <c r="GO166" s="37"/>
      <c r="GP166" s="37"/>
      <c r="GQ166" s="37"/>
      <c r="GR166" s="37"/>
      <c r="GS166" s="37"/>
      <c r="GT166" s="37"/>
      <c r="GU166" s="37"/>
      <c r="GV166" s="37"/>
      <c r="GW166" s="37"/>
      <c r="GX166" s="37"/>
      <c r="GY166" s="37"/>
      <c r="GZ166" s="37"/>
      <c r="HA166" s="37"/>
      <c r="HB166" s="37"/>
      <c r="HC166" s="37"/>
      <c r="HD166" s="37"/>
      <c r="HE166" s="37"/>
      <c r="HF166" s="37"/>
      <c r="HG166" s="37"/>
      <c r="HH166" s="37"/>
      <c r="HI166" s="37"/>
      <c r="HJ166" s="37"/>
      <c r="HK166" s="37"/>
      <c r="HL166" s="37"/>
      <c r="HM166" s="37"/>
      <c r="HN166" s="37"/>
      <c r="HO166" s="37"/>
      <c r="HP166" s="37"/>
      <c r="HQ166" s="37"/>
      <c r="HR166" s="37"/>
      <c r="HS166" s="37"/>
      <c r="HT166" s="37"/>
      <c r="HU166" s="37"/>
      <c r="HV166" s="37"/>
      <c r="HW166" s="37"/>
      <c r="HX166" s="37"/>
      <c r="HY166" s="37"/>
      <c r="HZ166" s="37"/>
      <c r="IA166" s="5"/>
      <c r="IB166" s="5"/>
      <c r="IC166" s="5"/>
      <c r="ID166" s="5"/>
      <c r="IE166" s="5"/>
      <c r="IF166" s="5"/>
      <c r="IG166" s="5"/>
      <c r="IH166" s="5"/>
      <c r="II166" s="5"/>
    </row>
    <row r="167" spans="1:243" ht="16.5" customHeight="1">
      <c r="A167" s="17"/>
      <c r="B167" s="337" t="s">
        <v>30</v>
      </c>
      <c r="C167" s="337"/>
      <c r="D167" s="146" t="s">
        <v>31</v>
      </c>
      <c r="E167" s="19">
        <v>0.2</v>
      </c>
      <c r="F167" s="19">
        <v>0.02</v>
      </c>
      <c r="G167" s="19">
        <v>16</v>
      </c>
      <c r="H167" s="19">
        <v>65</v>
      </c>
      <c r="I167" s="80">
        <v>393</v>
      </c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2"/>
      <c r="BR167" s="22"/>
      <c r="BS167" s="22"/>
      <c r="BT167" s="22"/>
      <c r="BU167" s="22"/>
      <c r="BV167" s="22"/>
      <c r="BW167" s="22"/>
      <c r="BX167" s="22"/>
      <c r="BY167" s="22"/>
      <c r="BZ167" s="22"/>
      <c r="CA167" s="22"/>
      <c r="CB167" s="22"/>
      <c r="CC167" s="22"/>
      <c r="CD167" s="22"/>
      <c r="CE167" s="22"/>
      <c r="CF167" s="22"/>
      <c r="CG167" s="22"/>
      <c r="CH167" s="22"/>
      <c r="CI167" s="22"/>
      <c r="CJ167" s="22"/>
      <c r="CK167" s="22"/>
      <c r="CL167" s="22"/>
      <c r="CM167" s="22"/>
      <c r="CN167" s="22"/>
      <c r="CO167" s="22"/>
      <c r="CP167" s="22"/>
      <c r="CQ167" s="22"/>
      <c r="CR167" s="22"/>
      <c r="CS167" s="22"/>
      <c r="CT167" s="22"/>
      <c r="CU167" s="22"/>
      <c r="CV167" s="22"/>
      <c r="CW167" s="22"/>
      <c r="CX167" s="22"/>
      <c r="CY167" s="22"/>
      <c r="CZ167" s="22"/>
      <c r="DA167" s="22"/>
      <c r="DB167" s="22"/>
      <c r="DC167" s="22"/>
      <c r="DD167" s="22"/>
      <c r="DE167" s="22"/>
      <c r="DF167" s="22"/>
      <c r="DG167" s="22"/>
      <c r="DH167" s="22"/>
      <c r="DI167" s="22"/>
      <c r="DJ167" s="22"/>
      <c r="DK167" s="22"/>
      <c r="DL167" s="22"/>
      <c r="DM167" s="22"/>
      <c r="DN167" s="22"/>
      <c r="DO167" s="22"/>
      <c r="DP167" s="22"/>
      <c r="DQ167" s="22"/>
      <c r="DR167" s="22"/>
      <c r="DS167" s="22"/>
      <c r="DT167" s="22"/>
      <c r="DU167" s="22"/>
      <c r="DV167" s="22"/>
      <c r="DW167" s="22"/>
      <c r="DX167" s="22"/>
      <c r="DY167" s="22"/>
      <c r="DZ167" s="22"/>
      <c r="EA167" s="22"/>
      <c r="EB167" s="22"/>
      <c r="EC167" s="22"/>
      <c r="ED167" s="22"/>
      <c r="EE167" s="22"/>
      <c r="EF167" s="22"/>
      <c r="EG167" s="22"/>
      <c r="EH167" s="22"/>
      <c r="EI167" s="22"/>
      <c r="EJ167" s="22"/>
      <c r="EK167" s="22"/>
      <c r="EL167" s="22"/>
      <c r="EM167" s="22"/>
      <c r="EN167" s="22"/>
      <c r="EO167" s="22"/>
      <c r="EP167" s="22"/>
      <c r="EQ167" s="22"/>
      <c r="ER167" s="22"/>
      <c r="ES167" s="22"/>
      <c r="ET167" s="22"/>
      <c r="EU167" s="22"/>
      <c r="EV167" s="22"/>
      <c r="EW167" s="22"/>
      <c r="EX167" s="22"/>
      <c r="EY167" s="22"/>
      <c r="EZ167" s="22"/>
      <c r="FA167" s="22"/>
      <c r="FB167" s="22"/>
      <c r="FC167" s="22"/>
      <c r="FD167" s="22"/>
      <c r="FE167" s="22"/>
      <c r="FF167" s="22"/>
      <c r="FG167" s="22"/>
      <c r="FH167" s="22"/>
      <c r="FI167" s="22"/>
      <c r="FJ167" s="22"/>
      <c r="FK167" s="22"/>
      <c r="FL167" s="22"/>
      <c r="FM167" s="22"/>
      <c r="FN167" s="22"/>
      <c r="FO167" s="22"/>
      <c r="FP167" s="22"/>
      <c r="FQ167" s="22"/>
      <c r="FR167" s="22"/>
      <c r="FS167" s="22"/>
      <c r="FT167" s="22"/>
      <c r="FU167" s="22"/>
      <c r="FV167" s="22"/>
      <c r="FW167" s="22"/>
      <c r="FX167" s="22"/>
      <c r="FY167" s="22"/>
      <c r="FZ167" s="22"/>
      <c r="GA167" s="22"/>
      <c r="GB167" s="22"/>
      <c r="GC167" s="22"/>
      <c r="GD167" s="22"/>
      <c r="GE167" s="22"/>
      <c r="GF167" s="22"/>
      <c r="GG167" s="22"/>
      <c r="GH167" s="22"/>
      <c r="GI167" s="22"/>
      <c r="GJ167" s="22"/>
      <c r="GK167" s="22"/>
      <c r="GL167" s="22"/>
      <c r="GM167" s="22"/>
      <c r="GN167" s="22"/>
      <c r="GO167" s="22"/>
      <c r="GP167" s="22"/>
      <c r="GQ167" s="22"/>
      <c r="GR167" s="22"/>
      <c r="GS167" s="22"/>
      <c r="GT167" s="22"/>
      <c r="GU167" s="22"/>
      <c r="GV167" s="22"/>
      <c r="GW167" s="22"/>
      <c r="GX167" s="22"/>
      <c r="GY167" s="22"/>
      <c r="GZ167" s="22"/>
      <c r="HA167" s="22"/>
      <c r="HB167" s="22"/>
      <c r="HC167" s="22"/>
      <c r="HD167" s="22"/>
      <c r="HE167" s="22"/>
      <c r="HF167" s="22"/>
      <c r="HG167" s="22"/>
      <c r="HH167" s="22"/>
      <c r="HI167" s="22"/>
      <c r="HJ167" s="22"/>
      <c r="HK167" s="22"/>
      <c r="HL167" s="22"/>
      <c r="HM167" s="22"/>
      <c r="HN167" s="22"/>
      <c r="HO167" s="22"/>
      <c r="HP167" s="22"/>
      <c r="HQ167" s="22"/>
      <c r="HR167" s="22"/>
      <c r="HS167" s="22"/>
      <c r="HT167" s="22"/>
      <c r="HU167" s="22"/>
      <c r="HV167" s="22"/>
      <c r="HW167" s="22"/>
      <c r="HX167" s="22"/>
      <c r="HY167" s="22"/>
      <c r="HZ167" s="22"/>
      <c r="IA167" s="23"/>
      <c r="IB167" s="23"/>
      <c r="IC167" s="23"/>
      <c r="ID167" s="23"/>
      <c r="IE167" s="23"/>
      <c r="IF167" s="23"/>
      <c r="IG167" s="23"/>
      <c r="IH167" s="23"/>
      <c r="II167" s="23"/>
    </row>
    <row r="168" spans="1:243" ht="15.6">
      <c r="A168" s="331" t="s">
        <v>15</v>
      </c>
      <c r="B168" s="331"/>
      <c r="C168" s="331"/>
      <c r="D168" s="331"/>
      <c r="E168" s="100">
        <v>25.77</v>
      </c>
      <c r="F168" s="100">
        <v>24.14</v>
      </c>
      <c r="G168" s="100">
        <v>79.41</v>
      </c>
      <c r="H168" s="101">
        <v>609.11</v>
      </c>
      <c r="I168" s="83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  <c r="AT168" s="37"/>
      <c r="AU168" s="37"/>
      <c r="AV168" s="37"/>
      <c r="AW168" s="37"/>
      <c r="AX168" s="37"/>
      <c r="AY168" s="37"/>
      <c r="AZ168" s="37"/>
      <c r="BA168" s="37"/>
      <c r="BB168" s="37"/>
      <c r="BC168" s="37"/>
      <c r="BD168" s="37"/>
      <c r="BE168" s="37"/>
      <c r="BF168" s="37"/>
      <c r="BG168" s="37"/>
      <c r="BH168" s="37"/>
      <c r="BI168" s="37"/>
      <c r="BJ168" s="37"/>
      <c r="BK168" s="37"/>
      <c r="BL168" s="37"/>
      <c r="BM168" s="37"/>
      <c r="BN168" s="37"/>
      <c r="BO168" s="37"/>
      <c r="BP168" s="37"/>
      <c r="BQ168" s="37"/>
      <c r="BR168" s="37"/>
      <c r="BS168" s="37"/>
      <c r="BT168" s="37"/>
      <c r="BU168" s="37"/>
      <c r="BV168" s="37"/>
      <c r="BW168" s="37"/>
      <c r="BX168" s="37"/>
      <c r="BY168" s="37"/>
      <c r="BZ168" s="37"/>
      <c r="CA168" s="37"/>
      <c r="CB168" s="37"/>
      <c r="CC168" s="37"/>
      <c r="CD168" s="37"/>
      <c r="CE168" s="37"/>
      <c r="CF168" s="37"/>
      <c r="CG168" s="37"/>
      <c r="CH168" s="37"/>
      <c r="CI168" s="37"/>
      <c r="CJ168" s="37"/>
      <c r="CK168" s="37"/>
      <c r="CL168" s="37"/>
      <c r="CM168" s="37"/>
      <c r="CN168" s="37"/>
      <c r="CO168" s="37"/>
      <c r="CP168" s="37"/>
      <c r="CQ168" s="37"/>
      <c r="CR168" s="37"/>
      <c r="CS168" s="37"/>
      <c r="CT168" s="37"/>
      <c r="CU168" s="37"/>
      <c r="CV168" s="37"/>
      <c r="CW168" s="37"/>
      <c r="CX168" s="37"/>
      <c r="CY168" s="37"/>
      <c r="CZ168" s="37"/>
      <c r="DA168" s="37"/>
      <c r="DB168" s="37"/>
      <c r="DC168" s="37"/>
      <c r="DD168" s="37"/>
      <c r="DE168" s="37"/>
      <c r="DF168" s="37"/>
      <c r="DG168" s="37"/>
      <c r="DH168" s="37"/>
      <c r="DI168" s="37"/>
      <c r="DJ168" s="37"/>
      <c r="DK168" s="37"/>
      <c r="DL168" s="37"/>
      <c r="DM168" s="37"/>
      <c r="DN168" s="37"/>
      <c r="DO168" s="37"/>
      <c r="DP168" s="37"/>
      <c r="DQ168" s="37"/>
      <c r="DR168" s="37"/>
      <c r="DS168" s="37"/>
      <c r="DT168" s="37"/>
      <c r="DU168" s="37"/>
      <c r="DV168" s="37"/>
      <c r="DW168" s="37"/>
      <c r="DX168" s="37"/>
      <c r="DY168" s="37"/>
      <c r="DZ168" s="37"/>
      <c r="EA168" s="37"/>
      <c r="EB168" s="37"/>
      <c r="EC168" s="37"/>
      <c r="ED168" s="37"/>
      <c r="EE168" s="37"/>
      <c r="EF168" s="37"/>
      <c r="EG168" s="37"/>
      <c r="EH168" s="37"/>
      <c r="EI168" s="37"/>
      <c r="EJ168" s="37"/>
      <c r="EK168" s="37"/>
      <c r="EL168" s="37"/>
      <c r="EM168" s="37"/>
      <c r="EN168" s="37"/>
      <c r="EO168" s="37"/>
      <c r="EP168" s="37"/>
      <c r="EQ168" s="37"/>
      <c r="ER168" s="37"/>
      <c r="ES168" s="37"/>
      <c r="ET168" s="37"/>
      <c r="EU168" s="37"/>
      <c r="EV168" s="37"/>
      <c r="EW168" s="37"/>
      <c r="EX168" s="37"/>
      <c r="EY168" s="37"/>
      <c r="EZ168" s="37"/>
      <c r="FA168" s="37"/>
      <c r="FB168" s="37"/>
      <c r="FC168" s="37"/>
      <c r="FD168" s="37"/>
      <c r="FE168" s="37"/>
      <c r="FF168" s="37"/>
      <c r="FG168" s="37"/>
      <c r="FH168" s="37"/>
      <c r="FI168" s="37"/>
      <c r="FJ168" s="37"/>
      <c r="FK168" s="37"/>
      <c r="FL168" s="37"/>
      <c r="FM168" s="37"/>
      <c r="FN168" s="37"/>
      <c r="FO168" s="37"/>
      <c r="FP168" s="37"/>
      <c r="FQ168" s="37"/>
      <c r="FR168" s="37"/>
      <c r="FS168" s="37"/>
      <c r="FT168" s="37"/>
      <c r="FU168" s="37"/>
      <c r="FV168" s="37"/>
      <c r="FW168" s="37"/>
      <c r="FX168" s="37"/>
      <c r="FY168" s="37"/>
      <c r="FZ168" s="37"/>
      <c r="GA168" s="37"/>
      <c r="GB168" s="37"/>
      <c r="GC168" s="37"/>
      <c r="GD168" s="37"/>
      <c r="GE168" s="37"/>
      <c r="GF168" s="37"/>
      <c r="GG168" s="37"/>
      <c r="GH168" s="37"/>
      <c r="GI168" s="37"/>
      <c r="GJ168" s="37"/>
      <c r="GK168" s="37"/>
      <c r="GL168" s="37"/>
      <c r="GM168" s="37"/>
      <c r="GN168" s="37"/>
      <c r="GO168" s="37"/>
      <c r="GP168" s="37"/>
      <c r="GQ168" s="37"/>
      <c r="GR168" s="37"/>
      <c r="GS168" s="37"/>
      <c r="GT168" s="37"/>
      <c r="GU168" s="37"/>
      <c r="GV168" s="37"/>
      <c r="GW168" s="37"/>
      <c r="GX168" s="37"/>
      <c r="GY168" s="37"/>
      <c r="GZ168" s="37"/>
      <c r="HA168" s="37"/>
      <c r="HB168" s="37"/>
      <c r="HC168" s="37"/>
      <c r="HD168" s="37"/>
      <c r="HE168" s="37"/>
      <c r="HF168" s="37"/>
      <c r="HG168" s="37"/>
      <c r="HH168" s="37"/>
      <c r="HI168" s="37"/>
      <c r="HJ168" s="37"/>
      <c r="HK168" s="37"/>
      <c r="HL168" s="37"/>
      <c r="HM168" s="37"/>
      <c r="HN168" s="37"/>
      <c r="HO168" s="37"/>
      <c r="HP168" s="37"/>
      <c r="HQ168" s="37"/>
      <c r="HR168" s="37"/>
      <c r="HS168" s="37"/>
      <c r="HT168" s="37"/>
      <c r="HU168" s="37"/>
      <c r="HV168" s="37"/>
      <c r="HW168" s="37"/>
      <c r="HX168" s="37"/>
      <c r="HY168" s="37"/>
      <c r="HZ168" s="37"/>
      <c r="IA168" s="5"/>
      <c r="IB168" s="5"/>
      <c r="IC168" s="5"/>
      <c r="ID168" s="5"/>
      <c r="IE168" s="5"/>
      <c r="IF168" s="5"/>
      <c r="IG168" s="5"/>
      <c r="IH168" s="5"/>
      <c r="II168" s="5"/>
    </row>
    <row r="169" spans="1:243" ht="16.5" customHeight="1">
      <c r="A169" s="338" t="s">
        <v>16</v>
      </c>
      <c r="B169" s="338"/>
      <c r="C169" s="338"/>
      <c r="D169" s="338"/>
      <c r="E169" s="338"/>
      <c r="F169" s="338"/>
      <c r="G169" s="338"/>
      <c r="H169" s="338"/>
      <c r="I169" s="338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  <c r="AR169" s="37"/>
      <c r="AS169" s="37"/>
      <c r="AT169" s="37"/>
      <c r="AU169" s="37"/>
      <c r="AV169" s="37"/>
      <c r="AW169" s="37"/>
      <c r="AX169" s="37"/>
      <c r="AY169" s="37"/>
      <c r="AZ169" s="37"/>
      <c r="BA169" s="37"/>
      <c r="BB169" s="37"/>
      <c r="BC169" s="37"/>
      <c r="BD169" s="37"/>
      <c r="BE169" s="37"/>
      <c r="BF169" s="37"/>
      <c r="BG169" s="37"/>
      <c r="BH169" s="37"/>
      <c r="BI169" s="37"/>
      <c r="BJ169" s="37"/>
      <c r="BK169" s="37"/>
      <c r="BL169" s="37"/>
      <c r="BM169" s="37"/>
      <c r="BN169" s="37"/>
      <c r="BO169" s="37"/>
      <c r="BP169" s="37"/>
      <c r="BQ169" s="37"/>
      <c r="BR169" s="37"/>
      <c r="BS169" s="37"/>
      <c r="BT169" s="37"/>
      <c r="BU169" s="37"/>
      <c r="BV169" s="37"/>
      <c r="BW169" s="37"/>
      <c r="BX169" s="37"/>
      <c r="BY169" s="37"/>
      <c r="BZ169" s="37"/>
      <c r="CA169" s="37"/>
      <c r="CB169" s="37"/>
      <c r="CC169" s="37"/>
      <c r="CD169" s="37"/>
      <c r="CE169" s="37"/>
      <c r="CF169" s="37"/>
      <c r="CG169" s="37"/>
      <c r="CH169" s="37"/>
      <c r="CI169" s="37"/>
      <c r="CJ169" s="37"/>
      <c r="CK169" s="37"/>
      <c r="CL169" s="37"/>
      <c r="CM169" s="37"/>
      <c r="CN169" s="37"/>
      <c r="CO169" s="37"/>
      <c r="CP169" s="37"/>
      <c r="CQ169" s="37"/>
      <c r="CR169" s="37"/>
      <c r="CS169" s="37"/>
      <c r="CT169" s="37"/>
      <c r="CU169" s="37"/>
      <c r="CV169" s="37"/>
      <c r="CW169" s="37"/>
      <c r="CX169" s="37"/>
      <c r="CY169" s="37"/>
      <c r="CZ169" s="37"/>
      <c r="DA169" s="37"/>
      <c r="DB169" s="37"/>
      <c r="DC169" s="37"/>
      <c r="DD169" s="37"/>
      <c r="DE169" s="37"/>
      <c r="DF169" s="37"/>
      <c r="DG169" s="37"/>
      <c r="DH169" s="37"/>
      <c r="DI169" s="37"/>
      <c r="DJ169" s="37"/>
      <c r="DK169" s="37"/>
      <c r="DL169" s="37"/>
      <c r="DM169" s="37"/>
      <c r="DN169" s="37"/>
      <c r="DO169" s="37"/>
      <c r="DP169" s="37"/>
      <c r="DQ169" s="37"/>
      <c r="DR169" s="37"/>
      <c r="DS169" s="37"/>
      <c r="DT169" s="37"/>
      <c r="DU169" s="37"/>
      <c r="DV169" s="37"/>
      <c r="DW169" s="37"/>
      <c r="DX169" s="37"/>
      <c r="DY169" s="37"/>
      <c r="DZ169" s="37"/>
      <c r="EA169" s="37"/>
      <c r="EB169" s="37"/>
      <c r="EC169" s="37"/>
      <c r="ED169" s="37"/>
      <c r="EE169" s="37"/>
      <c r="EF169" s="37"/>
      <c r="EG169" s="37"/>
      <c r="EH169" s="37"/>
      <c r="EI169" s="37"/>
      <c r="EJ169" s="37"/>
      <c r="EK169" s="37"/>
      <c r="EL169" s="37"/>
      <c r="EM169" s="37"/>
      <c r="EN169" s="37"/>
      <c r="EO169" s="37"/>
      <c r="EP169" s="37"/>
      <c r="EQ169" s="37"/>
      <c r="ER169" s="37"/>
      <c r="ES169" s="37"/>
      <c r="ET169" s="37"/>
      <c r="EU169" s="37"/>
      <c r="EV169" s="37"/>
      <c r="EW169" s="37"/>
      <c r="EX169" s="37"/>
      <c r="EY169" s="37"/>
      <c r="EZ169" s="37"/>
      <c r="FA169" s="37"/>
      <c r="FB169" s="37"/>
      <c r="FC169" s="37"/>
      <c r="FD169" s="37"/>
      <c r="FE169" s="37"/>
      <c r="FF169" s="37"/>
      <c r="FG169" s="37"/>
      <c r="FH169" s="37"/>
      <c r="FI169" s="37"/>
      <c r="FJ169" s="37"/>
      <c r="FK169" s="37"/>
      <c r="FL169" s="37"/>
      <c r="FM169" s="37"/>
      <c r="FN169" s="37"/>
      <c r="FO169" s="37"/>
      <c r="FP169" s="37"/>
      <c r="FQ169" s="37"/>
      <c r="FR169" s="37"/>
      <c r="FS169" s="37"/>
      <c r="FT169" s="37"/>
      <c r="FU169" s="37"/>
      <c r="FV169" s="37"/>
      <c r="FW169" s="37"/>
      <c r="FX169" s="37"/>
      <c r="FY169" s="37"/>
      <c r="FZ169" s="37"/>
      <c r="GA169" s="37"/>
      <c r="GB169" s="37"/>
      <c r="GC169" s="37"/>
      <c r="GD169" s="37"/>
      <c r="GE169" s="37"/>
      <c r="GF169" s="37"/>
      <c r="GG169" s="37"/>
      <c r="GH169" s="37"/>
      <c r="GI169" s="37"/>
      <c r="GJ169" s="37"/>
      <c r="GK169" s="37"/>
      <c r="GL169" s="37"/>
      <c r="GM169" s="37"/>
      <c r="GN169" s="37"/>
      <c r="GO169" s="37"/>
      <c r="GP169" s="37"/>
      <c r="GQ169" s="37"/>
      <c r="GR169" s="37"/>
      <c r="GS169" s="37"/>
      <c r="GT169" s="37"/>
      <c r="GU169" s="37"/>
      <c r="GV169" s="37"/>
      <c r="GW169" s="37"/>
      <c r="GX169" s="37"/>
      <c r="GY169" s="37"/>
      <c r="GZ169" s="37"/>
      <c r="HA169" s="37"/>
      <c r="HB169" s="37"/>
      <c r="HC169" s="37"/>
      <c r="HD169" s="37"/>
      <c r="HE169" s="37"/>
      <c r="HF169" s="37"/>
      <c r="HG169" s="37"/>
      <c r="HH169" s="37"/>
      <c r="HI169" s="37"/>
      <c r="HJ169" s="37"/>
      <c r="HK169" s="37"/>
      <c r="HL169" s="37"/>
      <c r="HM169" s="37"/>
      <c r="HN169" s="37"/>
      <c r="HO169" s="37"/>
      <c r="HP169" s="37"/>
      <c r="HQ169" s="37"/>
      <c r="HR169" s="37"/>
      <c r="HS169" s="37"/>
      <c r="HT169" s="37"/>
      <c r="HU169" s="37"/>
      <c r="HV169" s="37"/>
      <c r="HW169" s="37"/>
      <c r="HX169" s="37"/>
      <c r="HY169" s="37"/>
      <c r="HZ169" s="37"/>
      <c r="IA169" s="5"/>
      <c r="IB169" s="5"/>
      <c r="IC169" s="5"/>
      <c r="ID169" s="5"/>
      <c r="IE169" s="5"/>
      <c r="IF169" s="5"/>
      <c r="IG169" s="5"/>
      <c r="IH169" s="5"/>
      <c r="II169" s="5"/>
    </row>
    <row r="170" spans="1:243" ht="15.75" customHeight="1">
      <c r="A170" s="114"/>
      <c r="B170" s="359" t="s">
        <v>17</v>
      </c>
      <c r="C170" s="359"/>
      <c r="D170" s="90">
        <v>100</v>
      </c>
      <c r="E170" s="49">
        <v>1.3</v>
      </c>
      <c r="F170" s="49">
        <v>3.23</v>
      </c>
      <c r="G170" s="49">
        <v>6.45</v>
      </c>
      <c r="H170" s="54">
        <v>60.4</v>
      </c>
      <c r="I170" s="188">
        <v>45</v>
      </c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  <c r="AZ170" s="32"/>
      <c r="BA170" s="32"/>
      <c r="BB170" s="32"/>
      <c r="BC170" s="32"/>
      <c r="BD170" s="32"/>
      <c r="BE170" s="32"/>
      <c r="BF170" s="32"/>
      <c r="BG170" s="32"/>
      <c r="BH170" s="32"/>
      <c r="BI170" s="32"/>
      <c r="BJ170" s="32"/>
      <c r="BK170" s="32"/>
      <c r="BL170" s="32"/>
      <c r="BM170" s="32"/>
      <c r="BN170" s="32"/>
      <c r="BO170" s="32"/>
      <c r="BP170" s="32"/>
      <c r="BQ170" s="32"/>
      <c r="BR170" s="32"/>
      <c r="BS170" s="32"/>
      <c r="BT170" s="32"/>
      <c r="BU170" s="32"/>
      <c r="BV170" s="32"/>
      <c r="BW170" s="32"/>
      <c r="BX170" s="32"/>
      <c r="BY170" s="32"/>
      <c r="BZ170" s="32"/>
      <c r="CA170" s="32"/>
      <c r="CB170" s="32"/>
      <c r="CC170" s="32"/>
      <c r="CD170" s="32"/>
      <c r="CE170" s="32"/>
      <c r="CF170" s="32"/>
      <c r="CG170" s="32"/>
      <c r="CH170" s="32"/>
      <c r="CI170" s="32"/>
      <c r="CJ170" s="32"/>
      <c r="CK170" s="32"/>
      <c r="CL170" s="32"/>
      <c r="CM170" s="32"/>
      <c r="CN170" s="32"/>
      <c r="CO170" s="32"/>
      <c r="CP170" s="32"/>
      <c r="CQ170" s="32"/>
      <c r="CR170" s="32"/>
      <c r="CS170" s="32"/>
      <c r="CT170" s="32"/>
      <c r="CU170" s="32"/>
      <c r="CV170" s="32"/>
      <c r="CW170" s="32"/>
      <c r="CX170" s="32"/>
      <c r="CY170" s="32"/>
      <c r="CZ170" s="32"/>
      <c r="DA170" s="32"/>
      <c r="DB170" s="32"/>
      <c r="DC170" s="32"/>
      <c r="DD170" s="32"/>
      <c r="DE170" s="32"/>
      <c r="DF170" s="32"/>
      <c r="DG170" s="32"/>
      <c r="DH170" s="32"/>
      <c r="DI170" s="32"/>
      <c r="DJ170" s="32"/>
      <c r="DK170" s="32"/>
      <c r="DL170" s="32"/>
      <c r="DM170" s="32"/>
      <c r="DN170" s="32"/>
      <c r="DO170" s="32"/>
      <c r="DP170" s="32"/>
      <c r="DQ170" s="32"/>
      <c r="DR170" s="32"/>
      <c r="DS170" s="32"/>
      <c r="DT170" s="32"/>
      <c r="DU170" s="32"/>
      <c r="DV170" s="32"/>
      <c r="DW170" s="32"/>
      <c r="DX170" s="32"/>
      <c r="DY170" s="32"/>
      <c r="DZ170" s="32"/>
      <c r="EA170" s="32"/>
      <c r="EB170" s="32"/>
      <c r="EC170" s="32"/>
      <c r="ED170" s="32"/>
      <c r="EE170" s="32"/>
      <c r="EF170" s="32"/>
      <c r="EG170" s="32"/>
      <c r="EH170" s="32"/>
      <c r="EI170" s="32"/>
      <c r="EJ170" s="32"/>
      <c r="EK170" s="32"/>
      <c r="EL170" s="32"/>
      <c r="EM170" s="32"/>
      <c r="EN170" s="32"/>
      <c r="EO170" s="32"/>
      <c r="EP170" s="32"/>
      <c r="EQ170" s="32"/>
      <c r="ER170" s="32"/>
      <c r="ES170" s="32"/>
      <c r="ET170" s="32"/>
      <c r="EU170" s="32"/>
      <c r="EV170" s="32"/>
      <c r="EW170" s="32"/>
      <c r="EX170" s="32"/>
      <c r="EY170" s="32"/>
      <c r="EZ170" s="32"/>
      <c r="FA170" s="32"/>
      <c r="FB170" s="32"/>
      <c r="FC170" s="32"/>
      <c r="FD170" s="32"/>
      <c r="FE170" s="32"/>
      <c r="FF170" s="32"/>
      <c r="FG170" s="32"/>
      <c r="FH170" s="32"/>
      <c r="FI170" s="32"/>
      <c r="FJ170" s="32"/>
      <c r="FK170" s="32"/>
      <c r="FL170" s="32"/>
      <c r="FM170" s="32"/>
      <c r="FN170" s="32"/>
      <c r="FO170" s="32"/>
      <c r="FP170" s="32"/>
      <c r="FQ170" s="32"/>
      <c r="FR170" s="32"/>
      <c r="FS170" s="32"/>
      <c r="FT170" s="32"/>
      <c r="FU170" s="32"/>
      <c r="FV170" s="32"/>
      <c r="FW170" s="32"/>
      <c r="FX170" s="32"/>
      <c r="FY170" s="32"/>
      <c r="FZ170" s="32"/>
      <c r="GA170" s="32"/>
      <c r="GB170" s="32"/>
      <c r="GC170" s="32"/>
      <c r="GD170" s="32"/>
      <c r="GE170" s="32"/>
      <c r="GF170" s="32"/>
      <c r="GG170" s="32"/>
      <c r="GH170" s="32"/>
      <c r="GI170" s="32"/>
      <c r="GJ170" s="32"/>
      <c r="GK170" s="32"/>
      <c r="GL170" s="32"/>
      <c r="GM170" s="32"/>
      <c r="GN170" s="32"/>
      <c r="GO170" s="32"/>
      <c r="GP170" s="32"/>
      <c r="GQ170" s="32"/>
      <c r="GR170" s="32"/>
      <c r="GS170" s="32"/>
      <c r="GT170" s="32"/>
      <c r="GU170" s="32"/>
      <c r="GV170" s="32"/>
      <c r="GW170" s="32"/>
      <c r="GX170" s="32"/>
      <c r="GY170" s="32"/>
      <c r="GZ170" s="32"/>
      <c r="HA170" s="32"/>
      <c r="HB170" s="32"/>
      <c r="HC170" s="32"/>
      <c r="HD170" s="32"/>
      <c r="HE170" s="32"/>
      <c r="HF170" s="32"/>
      <c r="HG170" s="32"/>
      <c r="HH170" s="32"/>
      <c r="HI170" s="32"/>
      <c r="HJ170" s="32"/>
      <c r="HK170" s="32"/>
      <c r="HL170" s="32"/>
      <c r="HM170" s="32"/>
      <c r="HN170" s="32"/>
      <c r="HO170" s="32"/>
      <c r="HP170" s="32"/>
      <c r="HQ170" s="32"/>
      <c r="HR170" s="32"/>
      <c r="HS170" s="32"/>
      <c r="HT170" s="32"/>
      <c r="HU170" s="32"/>
      <c r="HV170" s="32"/>
      <c r="HW170" s="32"/>
      <c r="HX170" s="32"/>
      <c r="HY170" s="32"/>
      <c r="HZ170" s="32"/>
      <c r="IA170" s="189"/>
      <c r="IB170" s="189"/>
      <c r="IC170" s="189"/>
      <c r="ID170" s="189"/>
      <c r="IE170" s="189"/>
      <c r="IF170" s="189"/>
      <c r="IG170" s="189"/>
      <c r="IH170" s="189"/>
      <c r="II170" s="189"/>
    </row>
    <row r="171" spans="1:243" ht="15.75" customHeight="1">
      <c r="A171" s="12"/>
      <c r="B171" s="354" t="s">
        <v>70</v>
      </c>
      <c r="C171" s="354"/>
      <c r="D171" s="13">
        <v>250</v>
      </c>
      <c r="E171" s="34">
        <v>2.0099999999999998</v>
      </c>
      <c r="F171" s="34">
        <v>5.09</v>
      </c>
      <c r="G171" s="34">
        <v>11.98</v>
      </c>
      <c r="H171" s="35">
        <v>111.39</v>
      </c>
      <c r="I171" s="36">
        <v>96</v>
      </c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  <c r="AR171" s="37"/>
      <c r="AS171" s="37"/>
      <c r="AT171" s="37"/>
      <c r="AU171" s="37"/>
      <c r="AV171" s="37"/>
      <c r="AW171" s="37"/>
      <c r="AX171" s="37"/>
      <c r="AY171" s="37"/>
      <c r="AZ171" s="37"/>
      <c r="BA171" s="37"/>
      <c r="BB171" s="37"/>
      <c r="BC171" s="37"/>
      <c r="BD171" s="37"/>
      <c r="BE171" s="37"/>
      <c r="BF171" s="37"/>
      <c r="BG171" s="37"/>
      <c r="BH171" s="37"/>
      <c r="BI171" s="37"/>
      <c r="BJ171" s="37"/>
      <c r="BK171" s="37"/>
      <c r="BL171" s="37"/>
      <c r="BM171" s="37"/>
      <c r="BN171" s="37"/>
      <c r="BO171" s="37"/>
      <c r="BP171" s="37"/>
      <c r="BQ171" s="37"/>
      <c r="BR171" s="37"/>
      <c r="BS171" s="37"/>
      <c r="BT171" s="37"/>
      <c r="BU171" s="37"/>
      <c r="BV171" s="37"/>
      <c r="BW171" s="37"/>
      <c r="BX171" s="37"/>
      <c r="BY171" s="37"/>
      <c r="BZ171" s="37"/>
      <c r="CA171" s="37"/>
      <c r="CB171" s="37"/>
      <c r="CC171" s="37"/>
      <c r="CD171" s="37"/>
      <c r="CE171" s="37"/>
      <c r="CF171" s="37"/>
      <c r="CG171" s="37"/>
      <c r="CH171" s="37"/>
      <c r="CI171" s="37"/>
      <c r="CJ171" s="37"/>
      <c r="CK171" s="37"/>
      <c r="CL171" s="37"/>
      <c r="CM171" s="37"/>
      <c r="CN171" s="37"/>
      <c r="CO171" s="37"/>
      <c r="CP171" s="37"/>
      <c r="CQ171" s="37"/>
      <c r="CR171" s="37"/>
      <c r="CS171" s="37"/>
      <c r="CT171" s="37"/>
      <c r="CU171" s="37"/>
      <c r="CV171" s="37"/>
      <c r="CW171" s="37"/>
      <c r="CX171" s="37"/>
      <c r="CY171" s="37"/>
      <c r="CZ171" s="37"/>
      <c r="DA171" s="37"/>
      <c r="DB171" s="37"/>
      <c r="DC171" s="37"/>
      <c r="DD171" s="37"/>
      <c r="DE171" s="37"/>
      <c r="DF171" s="37"/>
      <c r="DG171" s="37"/>
      <c r="DH171" s="37"/>
      <c r="DI171" s="37"/>
      <c r="DJ171" s="37"/>
      <c r="DK171" s="37"/>
      <c r="DL171" s="37"/>
      <c r="DM171" s="37"/>
      <c r="DN171" s="37"/>
      <c r="DO171" s="37"/>
      <c r="DP171" s="37"/>
      <c r="DQ171" s="37"/>
      <c r="DR171" s="37"/>
      <c r="DS171" s="37"/>
      <c r="DT171" s="37"/>
      <c r="DU171" s="37"/>
      <c r="DV171" s="37"/>
      <c r="DW171" s="37"/>
      <c r="DX171" s="37"/>
      <c r="DY171" s="37"/>
      <c r="DZ171" s="37"/>
      <c r="EA171" s="37"/>
      <c r="EB171" s="37"/>
      <c r="EC171" s="37"/>
      <c r="ED171" s="37"/>
      <c r="EE171" s="37"/>
      <c r="EF171" s="37"/>
      <c r="EG171" s="37"/>
      <c r="EH171" s="37"/>
      <c r="EI171" s="37"/>
      <c r="EJ171" s="37"/>
      <c r="EK171" s="37"/>
      <c r="EL171" s="37"/>
      <c r="EM171" s="37"/>
      <c r="EN171" s="37"/>
      <c r="EO171" s="37"/>
      <c r="EP171" s="37"/>
      <c r="EQ171" s="37"/>
      <c r="ER171" s="37"/>
      <c r="ES171" s="37"/>
      <c r="ET171" s="37"/>
      <c r="EU171" s="37"/>
      <c r="EV171" s="37"/>
      <c r="EW171" s="37"/>
      <c r="EX171" s="37"/>
      <c r="EY171" s="37"/>
      <c r="EZ171" s="37"/>
      <c r="FA171" s="37"/>
      <c r="FB171" s="37"/>
      <c r="FC171" s="37"/>
      <c r="FD171" s="37"/>
      <c r="FE171" s="37"/>
      <c r="FF171" s="37"/>
      <c r="FG171" s="37"/>
      <c r="FH171" s="37"/>
      <c r="FI171" s="37"/>
      <c r="FJ171" s="37"/>
      <c r="FK171" s="37"/>
      <c r="FL171" s="37"/>
      <c r="FM171" s="37"/>
      <c r="FN171" s="37"/>
      <c r="FO171" s="37"/>
      <c r="FP171" s="37"/>
      <c r="FQ171" s="37"/>
      <c r="FR171" s="37"/>
      <c r="FS171" s="37"/>
      <c r="FT171" s="37"/>
      <c r="FU171" s="37"/>
      <c r="FV171" s="37"/>
      <c r="FW171" s="37"/>
      <c r="FX171" s="37"/>
      <c r="FY171" s="37"/>
      <c r="FZ171" s="37"/>
      <c r="GA171" s="37"/>
      <c r="GB171" s="37"/>
      <c r="GC171" s="37"/>
      <c r="GD171" s="37"/>
      <c r="GE171" s="37"/>
      <c r="GF171" s="37"/>
      <c r="GG171" s="37"/>
      <c r="GH171" s="37"/>
      <c r="GI171" s="37"/>
      <c r="GJ171" s="37"/>
      <c r="GK171" s="37"/>
      <c r="GL171" s="37"/>
      <c r="GM171" s="37"/>
      <c r="GN171" s="37"/>
      <c r="GO171" s="37"/>
      <c r="GP171" s="37"/>
      <c r="GQ171" s="37"/>
      <c r="GR171" s="37"/>
      <c r="GS171" s="37"/>
      <c r="GT171" s="37"/>
      <c r="GU171" s="37"/>
      <c r="GV171" s="37"/>
      <c r="GW171" s="37"/>
      <c r="GX171" s="37"/>
      <c r="GY171" s="37"/>
      <c r="GZ171" s="37"/>
      <c r="HA171" s="37"/>
      <c r="HB171" s="37"/>
      <c r="HC171" s="37"/>
      <c r="HD171" s="37"/>
      <c r="HE171" s="37"/>
      <c r="HF171" s="37"/>
      <c r="HG171" s="37"/>
      <c r="HH171" s="37"/>
      <c r="HI171" s="37"/>
      <c r="HJ171" s="37"/>
      <c r="HK171" s="37"/>
      <c r="HL171" s="37"/>
      <c r="HM171" s="37"/>
      <c r="HN171" s="37"/>
      <c r="HO171" s="37"/>
      <c r="HP171" s="37"/>
      <c r="HQ171" s="37"/>
      <c r="HR171" s="37"/>
      <c r="HS171" s="37"/>
      <c r="HT171" s="37"/>
      <c r="HU171" s="37"/>
      <c r="HV171" s="37"/>
      <c r="HW171" s="37"/>
      <c r="HX171" s="37"/>
      <c r="HY171" s="37"/>
      <c r="HZ171" s="37"/>
      <c r="IA171" s="5"/>
      <c r="IB171" s="5"/>
      <c r="IC171" s="5"/>
      <c r="ID171" s="5"/>
      <c r="IE171" s="5"/>
      <c r="IF171" s="5"/>
      <c r="IG171" s="5"/>
      <c r="IH171" s="5"/>
      <c r="II171" s="5"/>
    </row>
    <row r="172" spans="1:243" ht="15.75" customHeight="1">
      <c r="A172" s="38"/>
      <c r="B172" s="354" t="s">
        <v>71</v>
      </c>
      <c r="C172" s="354"/>
      <c r="D172" s="48">
        <v>130</v>
      </c>
      <c r="E172" s="50">
        <v>11.18</v>
      </c>
      <c r="F172" s="50">
        <v>8.75</v>
      </c>
      <c r="G172" s="50">
        <v>15.61</v>
      </c>
      <c r="H172" s="51">
        <v>181.25</v>
      </c>
      <c r="I172" s="52">
        <v>234</v>
      </c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  <c r="AJ172" s="53"/>
      <c r="AK172" s="53"/>
      <c r="AL172" s="53"/>
      <c r="AM172" s="53"/>
      <c r="AN172" s="53"/>
      <c r="AO172" s="53"/>
      <c r="AP172" s="53"/>
      <c r="AQ172" s="53"/>
      <c r="AR172" s="53"/>
      <c r="AS172" s="53"/>
      <c r="AT172" s="53"/>
      <c r="AU172" s="53"/>
      <c r="AV172" s="53"/>
      <c r="AW172" s="53"/>
      <c r="AX172" s="53"/>
      <c r="AY172" s="53"/>
      <c r="AZ172" s="53"/>
      <c r="BA172" s="53"/>
      <c r="BB172" s="53"/>
      <c r="BC172" s="53"/>
      <c r="BD172" s="53"/>
      <c r="BE172" s="53"/>
      <c r="BF172" s="53"/>
      <c r="BG172" s="53"/>
      <c r="BH172" s="53"/>
      <c r="BI172" s="53"/>
      <c r="BJ172" s="53"/>
      <c r="BK172" s="53"/>
      <c r="BL172" s="53"/>
      <c r="BM172" s="53"/>
      <c r="BN172" s="53"/>
      <c r="BO172" s="53"/>
      <c r="BP172" s="53"/>
      <c r="BQ172" s="53"/>
      <c r="BR172" s="53"/>
      <c r="BS172" s="53"/>
      <c r="BT172" s="53"/>
      <c r="BU172" s="53"/>
      <c r="BV172" s="53"/>
      <c r="BW172" s="53"/>
      <c r="BX172" s="53"/>
      <c r="BY172" s="53"/>
      <c r="BZ172" s="53"/>
      <c r="CA172" s="53"/>
      <c r="CB172" s="53"/>
      <c r="CC172" s="53"/>
      <c r="CD172" s="53"/>
      <c r="CE172" s="53"/>
      <c r="CF172" s="53"/>
      <c r="CG172" s="53"/>
      <c r="CH172" s="53"/>
      <c r="CI172" s="53"/>
      <c r="CJ172" s="53"/>
      <c r="CK172" s="53"/>
      <c r="CL172" s="53"/>
      <c r="CM172" s="53"/>
      <c r="CN172" s="53"/>
      <c r="CO172" s="53"/>
      <c r="CP172" s="53"/>
      <c r="CQ172" s="53"/>
      <c r="CR172" s="53"/>
      <c r="CS172" s="53"/>
      <c r="CT172" s="53"/>
      <c r="CU172" s="53"/>
      <c r="CV172" s="53"/>
      <c r="CW172" s="53"/>
      <c r="CX172" s="53"/>
      <c r="CY172" s="53"/>
      <c r="CZ172" s="53"/>
      <c r="DA172" s="53"/>
      <c r="DB172" s="53"/>
      <c r="DC172" s="53"/>
      <c r="DD172" s="53"/>
      <c r="DE172" s="53"/>
      <c r="DF172" s="53"/>
      <c r="DG172" s="53"/>
      <c r="DH172" s="53"/>
      <c r="DI172" s="53"/>
      <c r="DJ172" s="53"/>
      <c r="DK172" s="53"/>
      <c r="DL172" s="53"/>
      <c r="DM172" s="53"/>
      <c r="DN172" s="53"/>
      <c r="DO172" s="53"/>
      <c r="DP172" s="53"/>
      <c r="DQ172" s="53"/>
      <c r="DR172" s="53"/>
      <c r="DS172" s="53"/>
      <c r="DT172" s="53"/>
      <c r="DU172" s="53"/>
      <c r="DV172" s="53"/>
      <c r="DW172" s="53"/>
      <c r="DX172" s="53"/>
      <c r="DY172" s="53"/>
      <c r="DZ172" s="53"/>
      <c r="EA172" s="53"/>
      <c r="EB172" s="53"/>
      <c r="EC172" s="53"/>
      <c r="ED172" s="53"/>
      <c r="EE172" s="53"/>
      <c r="EF172" s="53"/>
      <c r="EG172" s="53"/>
      <c r="EH172" s="53"/>
      <c r="EI172" s="53"/>
      <c r="EJ172" s="53"/>
      <c r="EK172" s="53"/>
      <c r="EL172" s="53"/>
      <c r="EM172" s="53"/>
      <c r="EN172" s="53"/>
      <c r="EO172" s="53"/>
      <c r="EP172" s="53"/>
      <c r="EQ172" s="53"/>
      <c r="ER172" s="53"/>
      <c r="ES172" s="53"/>
      <c r="ET172" s="53"/>
      <c r="EU172" s="53"/>
      <c r="EV172" s="53"/>
      <c r="EW172" s="53"/>
      <c r="EX172" s="53"/>
      <c r="EY172" s="53"/>
      <c r="EZ172" s="53"/>
      <c r="FA172" s="53"/>
      <c r="FB172" s="53"/>
      <c r="FC172" s="53"/>
      <c r="FD172" s="53"/>
      <c r="FE172" s="53"/>
      <c r="FF172" s="53"/>
      <c r="FG172" s="53"/>
      <c r="FH172" s="53"/>
      <c r="FI172" s="53"/>
      <c r="FJ172" s="53"/>
      <c r="FK172" s="53"/>
      <c r="FL172" s="53"/>
      <c r="FM172" s="53"/>
      <c r="FN172" s="53"/>
      <c r="FO172" s="53"/>
      <c r="FP172" s="53"/>
      <c r="FQ172" s="53"/>
      <c r="FR172" s="53"/>
      <c r="FS172" s="53"/>
      <c r="FT172" s="53"/>
      <c r="FU172" s="53"/>
      <c r="FV172" s="53"/>
      <c r="FW172" s="53"/>
      <c r="FX172" s="53"/>
      <c r="FY172" s="53"/>
      <c r="FZ172" s="53"/>
      <c r="GA172" s="53"/>
      <c r="GB172" s="53"/>
      <c r="GC172" s="53"/>
      <c r="GD172" s="53"/>
      <c r="GE172" s="53"/>
      <c r="GF172" s="53"/>
      <c r="GG172" s="53"/>
      <c r="GH172" s="53"/>
      <c r="GI172" s="53"/>
      <c r="GJ172" s="53"/>
      <c r="GK172" s="53"/>
      <c r="GL172" s="53"/>
      <c r="GM172" s="53"/>
      <c r="GN172" s="53"/>
      <c r="GO172" s="53"/>
      <c r="GP172" s="53"/>
      <c r="GQ172" s="53"/>
      <c r="GR172" s="53"/>
      <c r="GS172" s="53"/>
      <c r="GT172" s="53"/>
      <c r="GU172" s="53"/>
      <c r="GV172" s="53"/>
      <c r="GW172" s="53"/>
      <c r="GX172" s="53"/>
      <c r="GY172" s="53"/>
      <c r="GZ172" s="53"/>
      <c r="HA172" s="53"/>
      <c r="HB172" s="53"/>
      <c r="HC172" s="53"/>
      <c r="HD172" s="53"/>
      <c r="HE172" s="53"/>
      <c r="HF172" s="53"/>
      <c r="HG172" s="53"/>
      <c r="HH172" s="53"/>
      <c r="HI172" s="53"/>
      <c r="HJ172" s="53"/>
      <c r="HK172" s="53"/>
      <c r="HL172" s="53"/>
      <c r="HM172" s="53"/>
      <c r="HN172" s="53"/>
      <c r="HO172" s="53"/>
      <c r="HP172" s="53"/>
      <c r="HQ172" s="53"/>
      <c r="HR172" s="53"/>
      <c r="HS172" s="53"/>
      <c r="HT172" s="53"/>
      <c r="HU172" s="53"/>
      <c r="HV172" s="53"/>
      <c r="HW172" s="53"/>
      <c r="HX172" s="53"/>
      <c r="HY172" s="53"/>
      <c r="HZ172" s="53"/>
      <c r="IA172" s="190"/>
      <c r="IB172" s="190"/>
      <c r="IC172" s="190"/>
      <c r="ID172" s="190"/>
      <c r="IE172" s="190"/>
      <c r="IF172" s="190"/>
      <c r="IG172" s="190"/>
      <c r="IH172" s="190"/>
      <c r="II172" s="190"/>
    </row>
    <row r="173" spans="1:243" ht="15.75" customHeight="1">
      <c r="A173" s="114"/>
      <c r="B173" s="359" t="s">
        <v>29</v>
      </c>
      <c r="C173" s="359"/>
      <c r="D173" s="151">
        <v>180</v>
      </c>
      <c r="E173" s="152">
        <v>3.81</v>
      </c>
      <c r="F173" s="152">
        <v>11.29</v>
      </c>
      <c r="G173" s="152">
        <v>22.17</v>
      </c>
      <c r="H173" s="180">
        <v>213.17</v>
      </c>
      <c r="I173" s="191">
        <v>312</v>
      </c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  <c r="BA173" s="32"/>
      <c r="BB173" s="32"/>
      <c r="BC173" s="32"/>
      <c r="BD173" s="32"/>
      <c r="BE173" s="32"/>
      <c r="BF173" s="32"/>
      <c r="BG173" s="32"/>
      <c r="BH173" s="32"/>
      <c r="BI173" s="32"/>
      <c r="BJ173" s="32"/>
      <c r="BK173" s="32"/>
      <c r="BL173" s="32"/>
      <c r="BM173" s="32"/>
      <c r="BN173" s="32"/>
      <c r="BO173" s="32"/>
      <c r="BP173" s="32"/>
      <c r="BQ173" s="32"/>
      <c r="BR173" s="32"/>
      <c r="BS173" s="32"/>
      <c r="BT173" s="32"/>
      <c r="BU173" s="32"/>
      <c r="BV173" s="32"/>
      <c r="BW173" s="32"/>
      <c r="BX173" s="32"/>
      <c r="BY173" s="32"/>
      <c r="BZ173" s="32"/>
      <c r="CA173" s="32"/>
      <c r="CB173" s="32"/>
      <c r="CC173" s="32"/>
      <c r="CD173" s="32"/>
      <c r="CE173" s="32"/>
      <c r="CF173" s="32"/>
      <c r="CG173" s="32"/>
      <c r="CH173" s="32"/>
      <c r="CI173" s="32"/>
      <c r="CJ173" s="32"/>
      <c r="CK173" s="32"/>
      <c r="CL173" s="32"/>
      <c r="CM173" s="32"/>
      <c r="CN173" s="32"/>
      <c r="CO173" s="32"/>
      <c r="CP173" s="32"/>
      <c r="CQ173" s="32"/>
      <c r="CR173" s="32"/>
      <c r="CS173" s="32"/>
      <c r="CT173" s="32"/>
      <c r="CU173" s="32"/>
      <c r="CV173" s="32"/>
      <c r="CW173" s="32"/>
      <c r="CX173" s="32"/>
      <c r="CY173" s="32"/>
      <c r="CZ173" s="32"/>
      <c r="DA173" s="32"/>
      <c r="DB173" s="32"/>
      <c r="DC173" s="32"/>
      <c r="DD173" s="32"/>
      <c r="DE173" s="32"/>
      <c r="DF173" s="32"/>
      <c r="DG173" s="32"/>
      <c r="DH173" s="32"/>
      <c r="DI173" s="32"/>
      <c r="DJ173" s="32"/>
      <c r="DK173" s="32"/>
      <c r="DL173" s="32"/>
      <c r="DM173" s="32"/>
      <c r="DN173" s="32"/>
      <c r="DO173" s="32"/>
      <c r="DP173" s="32"/>
      <c r="DQ173" s="32"/>
      <c r="DR173" s="32"/>
      <c r="DS173" s="32"/>
      <c r="DT173" s="32"/>
      <c r="DU173" s="32"/>
      <c r="DV173" s="32"/>
      <c r="DW173" s="32"/>
      <c r="DX173" s="32"/>
      <c r="DY173" s="32"/>
      <c r="DZ173" s="32"/>
      <c r="EA173" s="32"/>
      <c r="EB173" s="32"/>
      <c r="EC173" s="32"/>
      <c r="ED173" s="32"/>
      <c r="EE173" s="32"/>
      <c r="EF173" s="32"/>
      <c r="EG173" s="32"/>
      <c r="EH173" s="32"/>
      <c r="EI173" s="32"/>
      <c r="EJ173" s="32"/>
      <c r="EK173" s="32"/>
      <c r="EL173" s="32"/>
      <c r="EM173" s="32"/>
      <c r="EN173" s="32"/>
      <c r="EO173" s="32"/>
      <c r="EP173" s="32"/>
      <c r="EQ173" s="32"/>
      <c r="ER173" s="32"/>
      <c r="ES173" s="32"/>
      <c r="ET173" s="32"/>
      <c r="EU173" s="32"/>
      <c r="EV173" s="32"/>
      <c r="EW173" s="32"/>
      <c r="EX173" s="32"/>
      <c r="EY173" s="32"/>
      <c r="EZ173" s="32"/>
      <c r="FA173" s="32"/>
      <c r="FB173" s="32"/>
      <c r="FC173" s="32"/>
      <c r="FD173" s="32"/>
      <c r="FE173" s="32"/>
      <c r="FF173" s="32"/>
      <c r="FG173" s="32"/>
      <c r="FH173" s="32"/>
      <c r="FI173" s="32"/>
      <c r="FJ173" s="32"/>
      <c r="FK173" s="32"/>
      <c r="FL173" s="32"/>
      <c r="FM173" s="32"/>
      <c r="FN173" s="32"/>
      <c r="FO173" s="32"/>
      <c r="FP173" s="32"/>
      <c r="FQ173" s="32"/>
      <c r="FR173" s="32"/>
      <c r="FS173" s="32"/>
      <c r="FT173" s="32"/>
      <c r="FU173" s="32"/>
      <c r="FV173" s="32"/>
      <c r="FW173" s="32"/>
      <c r="FX173" s="32"/>
      <c r="FY173" s="32"/>
      <c r="FZ173" s="32"/>
      <c r="GA173" s="32"/>
      <c r="GB173" s="32"/>
      <c r="GC173" s="32"/>
      <c r="GD173" s="32"/>
      <c r="GE173" s="32"/>
      <c r="GF173" s="32"/>
      <c r="GG173" s="32"/>
      <c r="GH173" s="32"/>
      <c r="GI173" s="32"/>
      <c r="GJ173" s="32"/>
      <c r="GK173" s="32"/>
      <c r="GL173" s="32"/>
      <c r="GM173" s="32"/>
      <c r="GN173" s="32"/>
      <c r="GO173" s="32"/>
      <c r="GP173" s="32"/>
      <c r="GQ173" s="32"/>
      <c r="GR173" s="32"/>
      <c r="GS173" s="32"/>
      <c r="GT173" s="32"/>
      <c r="GU173" s="32"/>
      <c r="GV173" s="32"/>
      <c r="GW173" s="32"/>
      <c r="GX173" s="32"/>
      <c r="GY173" s="32"/>
      <c r="GZ173" s="32"/>
      <c r="HA173" s="32"/>
      <c r="HB173" s="32"/>
      <c r="HC173" s="32"/>
      <c r="HD173" s="32"/>
      <c r="HE173" s="32"/>
      <c r="HF173" s="32"/>
      <c r="HG173" s="32"/>
      <c r="HH173" s="32"/>
      <c r="HI173" s="32"/>
      <c r="HJ173" s="32"/>
      <c r="HK173" s="32"/>
      <c r="HL173" s="32"/>
      <c r="HM173" s="32"/>
      <c r="HN173" s="32"/>
      <c r="HO173" s="32"/>
      <c r="HP173" s="32"/>
      <c r="HQ173" s="32"/>
      <c r="HR173" s="32"/>
      <c r="HS173" s="32"/>
      <c r="HT173" s="32"/>
      <c r="HU173" s="32"/>
      <c r="HV173" s="32"/>
      <c r="HW173" s="32"/>
      <c r="HX173" s="32"/>
      <c r="HY173" s="32"/>
      <c r="HZ173" s="32"/>
      <c r="IA173" s="189"/>
      <c r="IB173" s="189"/>
      <c r="IC173" s="189"/>
      <c r="ID173" s="189"/>
      <c r="IE173" s="189"/>
      <c r="IF173" s="189"/>
      <c r="IG173" s="189"/>
      <c r="IH173" s="189"/>
      <c r="II173" s="189"/>
    </row>
    <row r="174" spans="1:243" ht="15.75" customHeight="1">
      <c r="A174" s="12"/>
      <c r="B174" s="354" t="s">
        <v>36</v>
      </c>
      <c r="C174" s="354"/>
      <c r="D174" s="13">
        <v>180</v>
      </c>
      <c r="E174" s="34">
        <v>0.16</v>
      </c>
      <c r="F174" s="34">
        <v>0.24</v>
      </c>
      <c r="G174" s="34">
        <v>27.88</v>
      </c>
      <c r="H174" s="35">
        <v>114.6</v>
      </c>
      <c r="I174" s="36">
        <v>342</v>
      </c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  <c r="AQ174" s="37"/>
      <c r="AR174" s="37"/>
      <c r="AS174" s="37"/>
      <c r="AT174" s="37"/>
      <c r="AU174" s="37"/>
      <c r="AV174" s="37"/>
      <c r="AW174" s="37"/>
      <c r="AX174" s="37"/>
      <c r="AY174" s="37"/>
      <c r="AZ174" s="37"/>
      <c r="BA174" s="37"/>
      <c r="BB174" s="37"/>
      <c r="BC174" s="37"/>
      <c r="BD174" s="37"/>
      <c r="BE174" s="37"/>
      <c r="BF174" s="37"/>
      <c r="BG174" s="37"/>
      <c r="BH174" s="37"/>
      <c r="BI174" s="37"/>
      <c r="BJ174" s="37"/>
      <c r="BK174" s="37"/>
      <c r="BL174" s="37"/>
      <c r="BM174" s="37"/>
      <c r="BN174" s="37"/>
      <c r="BO174" s="37"/>
      <c r="BP174" s="37"/>
      <c r="BQ174" s="37"/>
      <c r="BR174" s="37"/>
      <c r="BS174" s="37"/>
      <c r="BT174" s="37"/>
      <c r="BU174" s="37"/>
      <c r="BV174" s="37"/>
      <c r="BW174" s="37"/>
      <c r="BX174" s="37"/>
      <c r="BY174" s="37"/>
      <c r="BZ174" s="37"/>
      <c r="CA174" s="37"/>
      <c r="CB174" s="37"/>
      <c r="CC174" s="37"/>
      <c r="CD174" s="37"/>
      <c r="CE174" s="37"/>
      <c r="CF174" s="37"/>
      <c r="CG174" s="37"/>
      <c r="CH174" s="37"/>
      <c r="CI174" s="37"/>
      <c r="CJ174" s="37"/>
      <c r="CK174" s="37"/>
      <c r="CL174" s="37"/>
      <c r="CM174" s="37"/>
      <c r="CN174" s="37"/>
      <c r="CO174" s="37"/>
      <c r="CP174" s="37"/>
      <c r="CQ174" s="37"/>
      <c r="CR174" s="37"/>
      <c r="CS174" s="37"/>
      <c r="CT174" s="37"/>
      <c r="CU174" s="37"/>
      <c r="CV174" s="37"/>
      <c r="CW174" s="37"/>
      <c r="CX174" s="37"/>
      <c r="CY174" s="37"/>
      <c r="CZ174" s="37"/>
      <c r="DA174" s="37"/>
      <c r="DB174" s="37"/>
      <c r="DC174" s="37"/>
      <c r="DD174" s="37"/>
      <c r="DE174" s="37"/>
      <c r="DF174" s="37"/>
      <c r="DG174" s="37"/>
      <c r="DH174" s="37"/>
      <c r="DI174" s="37"/>
      <c r="DJ174" s="37"/>
      <c r="DK174" s="37"/>
      <c r="DL174" s="37"/>
      <c r="DM174" s="37"/>
      <c r="DN174" s="37"/>
      <c r="DO174" s="37"/>
      <c r="DP174" s="37"/>
      <c r="DQ174" s="37"/>
      <c r="DR174" s="37"/>
      <c r="DS174" s="37"/>
      <c r="DT174" s="37"/>
      <c r="DU174" s="37"/>
      <c r="DV174" s="37"/>
      <c r="DW174" s="37"/>
      <c r="DX174" s="37"/>
      <c r="DY174" s="37"/>
      <c r="DZ174" s="37"/>
      <c r="EA174" s="37"/>
      <c r="EB174" s="37"/>
      <c r="EC174" s="37"/>
      <c r="ED174" s="37"/>
      <c r="EE174" s="37"/>
      <c r="EF174" s="37"/>
      <c r="EG174" s="37"/>
      <c r="EH174" s="37"/>
      <c r="EI174" s="37"/>
      <c r="EJ174" s="37"/>
      <c r="EK174" s="37"/>
      <c r="EL174" s="37"/>
      <c r="EM174" s="37"/>
      <c r="EN174" s="37"/>
      <c r="EO174" s="37"/>
      <c r="EP174" s="37"/>
      <c r="EQ174" s="37"/>
      <c r="ER174" s="37"/>
      <c r="ES174" s="37"/>
      <c r="ET174" s="37"/>
      <c r="EU174" s="37"/>
      <c r="EV174" s="37"/>
      <c r="EW174" s="37"/>
      <c r="EX174" s="37"/>
      <c r="EY174" s="37"/>
      <c r="EZ174" s="37"/>
      <c r="FA174" s="37"/>
      <c r="FB174" s="37"/>
      <c r="FC174" s="37"/>
      <c r="FD174" s="37"/>
      <c r="FE174" s="37"/>
      <c r="FF174" s="37"/>
      <c r="FG174" s="37"/>
      <c r="FH174" s="37"/>
      <c r="FI174" s="37"/>
      <c r="FJ174" s="37"/>
      <c r="FK174" s="37"/>
      <c r="FL174" s="37"/>
      <c r="FM174" s="37"/>
      <c r="FN174" s="37"/>
      <c r="FO174" s="37"/>
      <c r="FP174" s="37"/>
      <c r="FQ174" s="37"/>
      <c r="FR174" s="37"/>
      <c r="FS174" s="37"/>
      <c r="FT174" s="37"/>
      <c r="FU174" s="37"/>
      <c r="FV174" s="37"/>
      <c r="FW174" s="37"/>
      <c r="FX174" s="37"/>
      <c r="FY174" s="37"/>
      <c r="FZ174" s="37"/>
      <c r="GA174" s="37"/>
      <c r="GB174" s="37"/>
      <c r="GC174" s="37"/>
      <c r="GD174" s="37"/>
      <c r="GE174" s="37"/>
      <c r="GF174" s="37"/>
      <c r="GG174" s="37"/>
      <c r="GH174" s="37"/>
      <c r="GI174" s="37"/>
      <c r="GJ174" s="37"/>
      <c r="GK174" s="37"/>
      <c r="GL174" s="37"/>
      <c r="GM174" s="37"/>
      <c r="GN174" s="37"/>
      <c r="GO174" s="37"/>
      <c r="GP174" s="37"/>
      <c r="GQ174" s="37"/>
      <c r="GR174" s="37"/>
      <c r="GS174" s="37"/>
      <c r="GT174" s="37"/>
      <c r="GU174" s="37"/>
      <c r="GV174" s="37"/>
      <c r="GW174" s="37"/>
      <c r="GX174" s="37"/>
      <c r="GY174" s="37"/>
      <c r="GZ174" s="37"/>
      <c r="HA174" s="37"/>
      <c r="HB174" s="37"/>
      <c r="HC174" s="37"/>
      <c r="HD174" s="37"/>
      <c r="HE174" s="37"/>
      <c r="HF174" s="37"/>
      <c r="HG174" s="37"/>
      <c r="HH174" s="37"/>
      <c r="HI174" s="37"/>
      <c r="HJ174" s="37"/>
      <c r="HK174" s="37"/>
      <c r="HL174" s="37"/>
      <c r="HM174" s="37"/>
      <c r="HN174" s="37"/>
      <c r="HO174" s="37"/>
      <c r="HP174" s="37"/>
      <c r="HQ174" s="37"/>
      <c r="HR174" s="37"/>
      <c r="HS174" s="37"/>
      <c r="HT174" s="37"/>
      <c r="HU174" s="37"/>
      <c r="HV174" s="37"/>
      <c r="HW174" s="37"/>
      <c r="HX174" s="37"/>
      <c r="HY174" s="37"/>
      <c r="HZ174" s="37"/>
      <c r="IA174" s="5"/>
      <c r="IB174" s="5"/>
      <c r="IC174" s="5"/>
      <c r="ID174" s="5"/>
      <c r="IE174" s="5"/>
      <c r="IF174" s="5"/>
      <c r="IG174" s="5"/>
      <c r="IH174" s="5"/>
      <c r="II174" s="5"/>
    </row>
    <row r="175" spans="1:243" ht="15.75" customHeight="1">
      <c r="A175" s="114"/>
      <c r="B175" s="359" t="s">
        <v>13</v>
      </c>
      <c r="C175" s="359"/>
      <c r="D175" s="93">
        <v>60</v>
      </c>
      <c r="E175" s="40">
        <v>3.8</v>
      </c>
      <c r="F175" s="94">
        <v>0.4</v>
      </c>
      <c r="G175" s="94">
        <v>24.6</v>
      </c>
      <c r="H175" s="117">
        <v>117.5</v>
      </c>
      <c r="I175" s="171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  <c r="AZ175" s="32"/>
      <c r="BA175" s="32"/>
      <c r="BB175" s="32"/>
      <c r="BC175" s="32"/>
      <c r="BD175" s="32"/>
      <c r="BE175" s="32"/>
      <c r="BF175" s="32"/>
      <c r="BG175" s="32"/>
      <c r="BH175" s="32"/>
      <c r="BI175" s="32"/>
      <c r="BJ175" s="32"/>
      <c r="BK175" s="32"/>
      <c r="BL175" s="32"/>
      <c r="BM175" s="32"/>
      <c r="BN175" s="32"/>
      <c r="BO175" s="32"/>
      <c r="BP175" s="32"/>
      <c r="BQ175" s="32"/>
      <c r="BR175" s="32"/>
      <c r="BS175" s="32"/>
      <c r="BT175" s="32"/>
      <c r="BU175" s="32"/>
      <c r="BV175" s="32"/>
      <c r="BW175" s="32"/>
      <c r="BX175" s="32"/>
      <c r="BY175" s="32"/>
      <c r="BZ175" s="32"/>
      <c r="CA175" s="32"/>
      <c r="CB175" s="32"/>
      <c r="CC175" s="32"/>
      <c r="CD175" s="32"/>
      <c r="CE175" s="32"/>
      <c r="CF175" s="32"/>
      <c r="CG175" s="32"/>
      <c r="CH175" s="32"/>
      <c r="CI175" s="32"/>
      <c r="CJ175" s="32"/>
      <c r="CK175" s="32"/>
      <c r="CL175" s="32"/>
      <c r="CM175" s="32"/>
      <c r="CN175" s="32"/>
      <c r="CO175" s="32"/>
      <c r="CP175" s="32"/>
      <c r="CQ175" s="32"/>
      <c r="CR175" s="32"/>
      <c r="CS175" s="32"/>
      <c r="CT175" s="32"/>
      <c r="CU175" s="32"/>
      <c r="CV175" s="32"/>
      <c r="CW175" s="32"/>
      <c r="CX175" s="32"/>
      <c r="CY175" s="32"/>
      <c r="CZ175" s="32"/>
      <c r="DA175" s="32"/>
      <c r="DB175" s="32"/>
      <c r="DC175" s="32"/>
      <c r="DD175" s="32"/>
      <c r="DE175" s="32"/>
      <c r="DF175" s="32"/>
      <c r="DG175" s="32"/>
      <c r="DH175" s="32"/>
      <c r="DI175" s="32"/>
      <c r="DJ175" s="32"/>
      <c r="DK175" s="32"/>
      <c r="DL175" s="32"/>
      <c r="DM175" s="32"/>
      <c r="DN175" s="32"/>
      <c r="DO175" s="32"/>
      <c r="DP175" s="32"/>
      <c r="DQ175" s="32"/>
      <c r="DR175" s="32"/>
      <c r="DS175" s="32"/>
      <c r="DT175" s="32"/>
      <c r="DU175" s="32"/>
      <c r="DV175" s="32"/>
      <c r="DW175" s="32"/>
      <c r="DX175" s="32"/>
      <c r="DY175" s="32"/>
      <c r="DZ175" s="32"/>
      <c r="EA175" s="32"/>
      <c r="EB175" s="32"/>
      <c r="EC175" s="32"/>
      <c r="ED175" s="32"/>
      <c r="EE175" s="32"/>
      <c r="EF175" s="32"/>
      <c r="EG175" s="32"/>
      <c r="EH175" s="32"/>
      <c r="EI175" s="32"/>
      <c r="EJ175" s="32"/>
      <c r="EK175" s="32"/>
      <c r="EL175" s="32"/>
      <c r="EM175" s="32"/>
      <c r="EN175" s="32"/>
      <c r="EO175" s="32"/>
      <c r="EP175" s="32"/>
      <c r="EQ175" s="32"/>
      <c r="ER175" s="32"/>
      <c r="ES175" s="32"/>
      <c r="ET175" s="32"/>
      <c r="EU175" s="32"/>
      <c r="EV175" s="32"/>
      <c r="EW175" s="32"/>
      <c r="EX175" s="32"/>
      <c r="EY175" s="32"/>
      <c r="EZ175" s="32"/>
      <c r="FA175" s="32"/>
      <c r="FB175" s="32"/>
      <c r="FC175" s="32"/>
      <c r="FD175" s="32"/>
      <c r="FE175" s="32"/>
      <c r="FF175" s="32"/>
      <c r="FG175" s="32"/>
      <c r="FH175" s="32"/>
      <c r="FI175" s="32"/>
      <c r="FJ175" s="32"/>
      <c r="FK175" s="32"/>
      <c r="FL175" s="32"/>
      <c r="FM175" s="32"/>
      <c r="FN175" s="32"/>
      <c r="FO175" s="32"/>
      <c r="FP175" s="32"/>
      <c r="FQ175" s="32"/>
      <c r="FR175" s="32"/>
      <c r="FS175" s="32"/>
      <c r="FT175" s="32"/>
      <c r="FU175" s="32"/>
      <c r="FV175" s="32"/>
      <c r="FW175" s="32"/>
      <c r="FX175" s="32"/>
      <c r="FY175" s="32"/>
      <c r="FZ175" s="32"/>
      <c r="GA175" s="32"/>
      <c r="GB175" s="32"/>
      <c r="GC175" s="32"/>
      <c r="GD175" s="32"/>
      <c r="GE175" s="32"/>
      <c r="GF175" s="32"/>
      <c r="GG175" s="32"/>
      <c r="GH175" s="32"/>
      <c r="GI175" s="32"/>
      <c r="GJ175" s="32"/>
      <c r="GK175" s="32"/>
      <c r="GL175" s="32"/>
      <c r="GM175" s="32"/>
      <c r="GN175" s="32"/>
      <c r="GO175" s="32"/>
      <c r="GP175" s="32"/>
      <c r="GQ175" s="32"/>
      <c r="GR175" s="32"/>
      <c r="GS175" s="32"/>
      <c r="GT175" s="32"/>
      <c r="GU175" s="32"/>
      <c r="GV175" s="32"/>
      <c r="GW175" s="32"/>
      <c r="GX175" s="32"/>
      <c r="GY175" s="32"/>
      <c r="GZ175" s="32"/>
      <c r="HA175" s="32"/>
      <c r="HB175" s="32"/>
      <c r="HC175" s="32"/>
      <c r="HD175" s="32"/>
      <c r="HE175" s="32"/>
      <c r="HF175" s="32"/>
      <c r="HG175" s="32"/>
      <c r="HH175" s="32"/>
      <c r="HI175" s="32"/>
      <c r="HJ175" s="32"/>
      <c r="HK175" s="32"/>
      <c r="HL175" s="32"/>
      <c r="HM175" s="32"/>
      <c r="HN175" s="32"/>
      <c r="HO175" s="32"/>
      <c r="HP175" s="32"/>
      <c r="HQ175" s="32"/>
      <c r="HR175" s="32"/>
      <c r="HS175" s="32"/>
      <c r="HT175" s="32"/>
      <c r="HU175" s="32"/>
      <c r="HV175" s="32"/>
      <c r="HW175" s="32"/>
      <c r="HX175" s="32"/>
      <c r="HY175" s="32"/>
      <c r="HZ175" s="32"/>
      <c r="IA175" s="189"/>
      <c r="IB175" s="189"/>
      <c r="IC175" s="189"/>
      <c r="ID175" s="189"/>
      <c r="IE175" s="189"/>
      <c r="IF175" s="189"/>
      <c r="IG175" s="189"/>
      <c r="IH175" s="189"/>
      <c r="II175" s="189"/>
    </row>
    <row r="176" spans="1:243" ht="15.75" customHeight="1">
      <c r="A176" s="192"/>
      <c r="B176" s="359" t="s">
        <v>22</v>
      </c>
      <c r="C176" s="359"/>
      <c r="D176" s="55">
        <v>150</v>
      </c>
      <c r="E176" s="14">
        <v>0.6</v>
      </c>
      <c r="F176" s="14">
        <v>0.6</v>
      </c>
      <c r="G176" s="14">
        <v>14.7</v>
      </c>
      <c r="H176" s="56">
        <v>70.5</v>
      </c>
      <c r="I176" s="47">
        <v>338</v>
      </c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  <c r="AA176" s="53"/>
      <c r="AB176" s="53"/>
      <c r="AC176" s="53"/>
      <c r="AD176" s="53"/>
      <c r="AE176" s="53"/>
      <c r="AF176" s="53"/>
      <c r="AG176" s="53"/>
      <c r="AH176" s="53"/>
      <c r="AI176" s="53"/>
      <c r="AJ176" s="53"/>
      <c r="AK176" s="53"/>
      <c r="AL176" s="53"/>
      <c r="AM176" s="53"/>
      <c r="AN176" s="53"/>
      <c r="AO176" s="53"/>
      <c r="AP176" s="53"/>
      <c r="AQ176" s="53"/>
      <c r="AR176" s="53"/>
      <c r="AS176" s="53"/>
      <c r="AT176" s="53"/>
      <c r="AU176" s="53"/>
      <c r="AV176" s="53"/>
      <c r="AW176" s="53"/>
      <c r="AX176" s="53"/>
      <c r="AY176" s="53"/>
      <c r="AZ176" s="53"/>
      <c r="BA176" s="53"/>
      <c r="BB176" s="53"/>
      <c r="BC176" s="53"/>
      <c r="BD176" s="53"/>
      <c r="BE176" s="53"/>
      <c r="BF176" s="53"/>
      <c r="BG176" s="53"/>
      <c r="BH176" s="53"/>
      <c r="BI176" s="53"/>
      <c r="BJ176" s="53"/>
      <c r="BK176" s="53"/>
      <c r="BL176" s="53"/>
      <c r="BM176" s="53"/>
      <c r="BN176" s="53"/>
      <c r="BO176" s="53"/>
      <c r="BP176" s="53"/>
      <c r="BQ176" s="53"/>
      <c r="BR176" s="53"/>
      <c r="BS176" s="53"/>
      <c r="BT176" s="53"/>
      <c r="BU176" s="53"/>
      <c r="BV176" s="53"/>
      <c r="BW176" s="53"/>
      <c r="BX176" s="53"/>
      <c r="BY176" s="53"/>
      <c r="BZ176" s="53"/>
      <c r="CA176" s="53"/>
      <c r="CB176" s="53"/>
      <c r="CC176" s="53"/>
      <c r="CD176" s="53"/>
      <c r="CE176" s="53"/>
      <c r="CF176" s="53"/>
      <c r="CG176" s="53"/>
      <c r="CH176" s="53"/>
      <c r="CI176" s="53"/>
      <c r="CJ176" s="53"/>
      <c r="CK176" s="53"/>
      <c r="CL176" s="53"/>
      <c r="CM176" s="53"/>
      <c r="CN176" s="53"/>
      <c r="CO176" s="53"/>
      <c r="CP176" s="53"/>
      <c r="CQ176" s="53"/>
      <c r="CR176" s="53"/>
      <c r="CS176" s="53"/>
      <c r="CT176" s="53"/>
      <c r="CU176" s="53"/>
      <c r="CV176" s="53"/>
      <c r="CW176" s="53"/>
      <c r="CX176" s="53"/>
      <c r="CY176" s="53"/>
      <c r="CZ176" s="53"/>
      <c r="DA176" s="53"/>
      <c r="DB176" s="53"/>
      <c r="DC176" s="53"/>
      <c r="DD176" s="53"/>
      <c r="DE176" s="53"/>
      <c r="DF176" s="53"/>
      <c r="DG176" s="53"/>
      <c r="DH176" s="53"/>
      <c r="DI176" s="53"/>
      <c r="DJ176" s="53"/>
      <c r="DK176" s="53"/>
      <c r="DL176" s="53"/>
      <c r="DM176" s="53"/>
      <c r="DN176" s="53"/>
      <c r="DO176" s="53"/>
      <c r="DP176" s="53"/>
      <c r="DQ176" s="53"/>
      <c r="DR176" s="53"/>
      <c r="DS176" s="53"/>
      <c r="DT176" s="53"/>
      <c r="DU176" s="53"/>
      <c r="DV176" s="53"/>
      <c r="DW176" s="53"/>
      <c r="DX176" s="53"/>
      <c r="DY176" s="53"/>
      <c r="DZ176" s="53"/>
      <c r="EA176" s="53"/>
      <c r="EB176" s="53"/>
      <c r="EC176" s="53"/>
      <c r="ED176" s="53"/>
      <c r="EE176" s="53"/>
      <c r="EF176" s="53"/>
      <c r="EG176" s="53"/>
      <c r="EH176" s="53"/>
      <c r="EI176" s="53"/>
      <c r="EJ176" s="53"/>
      <c r="EK176" s="53"/>
      <c r="EL176" s="53"/>
      <c r="EM176" s="53"/>
      <c r="EN176" s="53"/>
      <c r="EO176" s="53"/>
      <c r="EP176" s="53"/>
      <c r="EQ176" s="53"/>
      <c r="ER176" s="53"/>
      <c r="ES176" s="53"/>
      <c r="ET176" s="53"/>
      <c r="EU176" s="53"/>
      <c r="EV176" s="53"/>
      <c r="EW176" s="53"/>
      <c r="EX176" s="53"/>
      <c r="EY176" s="53"/>
      <c r="EZ176" s="53"/>
      <c r="FA176" s="53"/>
      <c r="FB176" s="53"/>
      <c r="FC176" s="53"/>
      <c r="FD176" s="53"/>
      <c r="FE176" s="53"/>
      <c r="FF176" s="53"/>
      <c r="FG176" s="53"/>
      <c r="FH176" s="53"/>
      <c r="FI176" s="53"/>
      <c r="FJ176" s="53"/>
      <c r="FK176" s="53"/>
      <c r="FL176" s="53"/>
      <c r="FM176" s="53"/>
      <c r="FN176" s="53"/>
      <c r="FO176" s="53"/>
      <c r="FP176" s="53"/>
      <c r="FQ176" s="53"/>
      <c r="FR176" s="53"/>
      <c r="FS176" s="53"/>
      <c r="FT176" s="53"/>
      <c r="FU176" s="53"/>
      <c r="FV176" s="53"/>
      <c r="FW176" s="53"/>
      <c r="FX176" s="53"/>
      <c r="FY176" s="53"/>
      <c r="FZ176" s="53"/>
      <c r="GA176" s="53"/>
      <c r="GB176" s="53"/>
      <c r="GC176" s="53"/>
      <c r="GD176" s="53"/>
      <c r="GE176" s="53"/>
      <c r="GF176" s="53"/>
      <c r="GG176" s="53"/>
      <c r="GH176" s="53"/>
      <c r="GI176" s="53"/>
      <c r="GJ176" s="53"/>
      <c r="GK176" s="53"/>
      <c r="GL176" s="53"/>
      <c r="GM176" s="53"/>
      <c r="GN176" s="53"/>
      <c r="GO176" s="53"/>
      <c r="GP176" s="53"/>
      <c r="GQ176" s="53"/>
      <c r="GR176" s="53"/>
      <c r="GS176" s="53"/>
      <c r="GT176" s="53"/>
      <c r="GU176" s="53"/>
      <c r="GV176" s="53"/>
      <c r="GW176" s="53"/>
      <c r="GX176" s="53"/>
      <c r="GY176" s="53"/>
      <c r="GZ176" s="53"/>
      <c r="HA176" s="53"/>
      <c r="HB176" s="53"/>
      <c r="HC176" s="53"/>
      <c r="HD176" s="53"/>
      <c r="HE176" s="53"/>
      <c r="HF176" s="53"/>
      <c r="HG176" s="53"/>
      <c r="HH176" s="53"/>
      <c r="HI176" s="53"/>
      <c r="HJ176" s="53"/>
      <c r="HK176" s="53"/>
      <c r="HL176" s="53"/>
      <c r="HM176" s="53"/>
      <c r="HN176" s="53"/>
      <c r="HO176" s="53"/>
      <c r="HP176" s="53"/>
      <c r="HQ176" s="53"/>
      <c r="HR176" s="53"/>
      <c r="HS176" s="53"/>
      <c r="HT176" s="53"/>
      <c r="HU176" s="53"/>
      <c r="HV176" s="53"/>
      <c r="HW176" s="53"/>
      <c r="HX176" s="53"/>
      <c r="HY176" s="53"/>
      <c r="HZ176" s="53"/>
      <c r="IA176" s="190"/>
      <c r="IB176" s="190"/>
      <c r="IC176" s="190"/>
      <c r="ID176" s="190"/>
      <c r="IE176" s="190"/>
      <c r="IF176" s="190"/>
      <c r="IG176" s="190"/>
      <c r="IH176" s="190"/>
      <c r="II176" s="190"/>
    </row>
    <row r="177" spans="1:243" ht="16.5" customHeight="1">
      <c r="A177" s="193"/>
      <c r="B177" s="359" t="s">
        <v>21</v>
      </c>
      <c r="C177" s="359"/>
      <c r="D177" s="39">
        <v>40</v>
      </c>
      <c r="E177" s="49">
        <v>3.08</v>
      </c>
      <c r="F177" s="49">
        <v>0.56000000000000005</v>
      </c>
      <c r="G177" s="49">
        <v>15.08</v>
      </c>
      <c r="H177" s="54">
        <v>80.400000000000006</v>
      </c>
      <c r="I177" s="194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  <c r="AW177" s="32"/>
      <c r="AX177" s="32"/>
      <c r="AY177" s="32"/>
      <c r="AZ177" s="32"/>
      <c r="BA177" s="32"/>
      <c r="BB177" s="32"/>
      <c r="BC177" s="32"/>
      <c r="BD177" s="32"/>
      <c r="BE177" s="32"/>
      <c r="BF177" s="32"/>
      <c r="BG177" s="32"/>
      <c r="BH177" s="32"/>
      <c r="BI177" s="32"/>
      <c r="BJ177" s="32"/>
      <c r="BK177" s="32"/>
      <c r="BL177" s="32"/>
      <c r="BM177" s="32"/>
      <c r="BN177" s="32"/>
      <c r="BO177" s="32"/>
      <c r="BP177" s="32"/>
      <c r="BQ177" s="32"/>
      <c r="BR177" s="32"/>
      <c r="BS177" s="32"/>
      <c r="BT177" s="32"/>
      <c r="BU177" s="32"/>
      <c r="BV177" s="32"/>
      <c r="BW177" s="32"/>
      <c r="BX177" s="32"/>
      <c r="BY177" s="32"/>
      <c r="BZ177" s="32"/>
      <c r="CA177" s="32"/>
      <c r="CB177" s="32"/>
      <c r="CC177" s="32"/>
      <c r="CD177" s="32"/>
      <c r="CE177" s="32"/>
      <c r="CF177" s="32"/>
      <c r="CG177" s="32"/>
      <c r="CH177" s="32"/>
      <c r="CI177" s="32"/>
      <c r="CJ177" s="32"/>
      <c r="CK177" s="32"/>
      <c r="CL177" s="32"/>
      <c r="CM177" s="32"/>
      <c r="CN177" s="32"/>
      <c r="CO177" s="32"/>
      <c r="CP177" s="32"/>
      <c r="CQ177" s="32"/>
      <c r="CR177" s="32"/>
      <c r="CS177" s="32"/>
      <c r="CT177" s="32"/>
      <c r="CU177" s="32"/>
      <c r="CV177" s="32"/>
      <c r="CW177" s="32"/>
      <c r="CX177" s="32"/>
      <c r="CY177" s="32"/>
      <c r="CZ177" s="32"/>
      <c r="DA177" s="32"/>
      <c r="DB177" s="32"/>
      <c r="DC177" s="32"/>
      <c r="DD177" s="32"/>
      <c r="DE177" s="32"/>
      <c r="DF177" s="32"/>
      <c r="DG177" s="32"/>
      <c r="DH177" s="32"/>
      <c r="DI177" s="32"/>
      <c r="DJ177" s="32"/>
      <c r="DK177" s="32"/>
      <c r="DL177" s="32"/>
      <c r="DM177" s="32"/>
      <c r="DN177" s="32"/>
      <c r="DO177" s="32"/>
      <c r="DP177" s="32"/>
      <c r="DQ177" s="32"/>
      <c r="DR177" s="32"/>
      <c r="DS177" s="32"/>
      <c r="DT177" s="32"/>
      <c r="DU177" s="32"/>
      <c r="DV177" s="32"/>
      <c r="DW177" s="32"/>
      <c r="DX177" s="32"/>
      <c r="DY177" s="32"/>
      <c r="DZ177" s="32"/>
      <c r="EA177" s="32"/>
      <c r="EB177" s="32"/>
      <c r="EC177" s="32"/>
      <c r="ED177" s="32"/>
      <c r="EE177" s="32"/>
      <c r="EF177" s="32"/>
      <c r="EG177" s="32"/>
      <c r="EH177" s="32"/>
      <c r="EI177" s="32"/>
      <c r="EJ177" s="32"/>
      <c r="EK177" s="32"/>
      <c r="EL177" s="32"/>
      <c r="EM177" s="32"/>
      <c r="EN177" s="32"/>
      <c r="EO177" s="32"/>
      <c r="EP177" s="32"/>
      <c r="EQ177" s="32"/>
      <c r="ER177" s="32"/>
      <c r="ES177" s="32"/>
      <c r="ET177" s="32"/>
      <c r="EU177" s="32"/>
      <c r="EV177" s="32"/>
      <c r="EW177" s="32"/>
      <c r="EX177" s="32"/>
      <c r="EY177" s="32"/>
      <c r="EZ177" s="32"/>
      <c r="FA177" s="32"/>
      <c r="FB177" s="32"/>
      <c r="FC177" s="32"/>
      <c r="FD177" s="32"/>
      <c r="FE177" s="32"/>
      <c r="FF177" s="32"/>
      <c r="FG177" s="32"/>
      <c r="FH177" s="32"/>
      <c r="FI177" s="32"/>
      <c r="FJ177" s="32"/>
      <c r="FK177" s="32"/>
      <c r="FL177" s="32"/>
      <c r="FM177" s="32"/>
      <c r="FN177" s="32"/>
      <c r="FO177" s="32"/>
      <c r="FP177" s="32"/>
      <c r="FQ177" s="32"/>
      <c r="FR177" s="32"/>
      <c r="FS177" s="32"/>
      <c r="FT177" s="32"/>
      <c r="FU177" s="32"/>
      <c r="FV177" s="32"/>
      <c r="FW177" s="32"/>
      <c r="FX177" s="32"/>
      <c r="FY177" s="32"/>
      <c r="FZ177" s="32"/>
      <c r="GA177" s="32"/>
      <c r="GB177" s="32"/>
      <c r="GC177" s="32"/>
      <c r="GD177" s="32"/>
      <c r="GE177" s="32"/>
      <c r="GF177" s="32"/>
      <c r="GG177" s="32"/>
      <c r="GH177" s="32"/>
      <c r="GI177" s="32"/>
      <c r="GJ177" s="32"/>
      <c r="GK177" s="32"/>
      <c r="GL177" s="32"/>
      <c r="GM177" s="32"/>
      <c r="GN177" s="32"/>
      <c r="GO177" s="32"/>
      <c r="GP177" s="32"/>
      <c r="GQ177" s="32"/>
      <c r="GR177" s="32"/>
      <c r="GS177" s="32"/>
      <c r="GT177" s="32"/>
      <c r="GU177" s="32"/>
      <c r="GV177" s="32"/>
      <c r="GW177" s="32"/>
      <c r="GX177" s="32"/>
      <c r="GY177" s="32"/>
      <c r="GZ177" s="32"/>
      <c r="HA177" s="32"/>
      <c r="HB177" s="32"/>
      <c r="HC177" s="32"/>
      <c r="HD177" s="32"/>
      <c r="HE177" s="32"/>
      <c r="HF177" s="32"/>
      <c r="HG177" s="32"/>
      <c r="HH177" s="32"/>
      <c r="HI177" s="32"/>
      <c r="HJ177" s="32"/>
      <c r="HK177" s="32"/>
      <c r="HL177" s="32"/>
      <c r="HM177" s="32"/>
      <c r="HN177" s="32"/>
      <c r="HO177" s="32"/>
      <c r="HP177" s="32"/>
      <c r="HQ177" s="32"/>
      <c r="HR177" s="32"/>
      <c r="HS177" s="32"/>
      <c r="HT177" s="32"/>
      <c r="HU177" s="32"/>
      <c r="HV177" s="32"/>
      <c r="HW177" s="32"/>
      <c r="HX177" s="32"/>
      <c r="HY177" s="32"/>
      <c r="HZ177" s="32"/>
      <c r="IA177" s="189"/>
      <c r="IB177" s="189"/>
      <c r="IC177" s="189"/>
      <c r="ID177" s="189"/>
      <c r="IE177" s="189"/>
      <c r="IF177" s="189"/>
      <c r="IG177" s="189"/>
      <c r="IH177" s="189"/>
      <c r="II177" s="189"/>
    </row>
    <row r="178" spans="1:243" ht="15.6">
      <c r="A178" s="331" t="s">
        <v>24</v>
      </c>
      <c r="B178" s="331"/>
      <c r="C178" s="331"/>
      <c r="D178" s="331"/>
      <c r="E178" s="100">
        <v>25.94</v>
      </c>
      <c r="F178" s="100">
        <v>30.16</v>
      </c>
      <c r="G178" s="100">
        <v>138.47</v>
      </c>
      <c r="H178" s="101">
        <v>949.21</v>
      </c>
      <c r="I178" s="102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  <c r="AQ178" s="37"/>
      <c r="AR178" s="37"/>
      <c r="AS178" s="37"/>
      <c r="AT178" s="37"/>
      <c r="AU178" s="37"/>
      <c r="AV178" s="37"/>
      <c r="AW178" s="37"/>
      <c r="AX178" s="37"/>
      <c r="AY178" s="37"/>
      <c r="AZ178" s="37"/>
      <c r="BA178" s="37"/>
      <c r="BB178" s="37"/>
      <c r="BC178" s="37"/>
      <c r="BD178" s="37"/>
      <c r="BE178" s="37"/>
      <c r="BF178" s="37"/>
      <c r="BG178" s="37"/>
      <c r="BH178" s="37"/>
      <c r="BI178" s="37"/>
      <c r="BJ178" s="37"/>
      <c r="BK178" s="37"/>
      <c r="BL178" s="37"/>
      <c r="BM178" s="37"/>
      <c r="BN178" s="37"/>
      <c r="BO178" s="37"/>
      <c r="BP178" s="37"/>
      <c r="BQ178" s="37"/>
      <c r="BR178" s="37"/>
      <c r="BS178" s="37"/>
      <c r="BT178" s="37"/>
      <c r="BU178" s="37"/>
      <c r="BV178" s="37"/>
      <c r="BW178" s="37"/>
      <c r="BX178" s="37"/>
      <c r="BY178" s="37"/>
      <c r="BZ178" s="37"/>
      <c r="CA178" s="37"/>
      <c r="CB178" s="37"/>
      <c r="CC178" s="37"/>
      <c r="CD178" s="37"/>
      <c r="CE178" s="37"/>
      <c r="CF178" s="37"/>
      <c r="CG178" s="37"/>
      <c r="CH178" s="37"/>
      <c r="CI178" s="37"/>
      <c r="CJ178" s="37"/>
      <c r="CK178" s="37"/>
      <c r="CL178" s="37"/>
      <c r="CM178" s="37"/>
      <c r="CN178" s="37"/>
      <c r="CO178" s="37"/>
      <c r="CP178" s="37"/>
      <c r="CQ178" s="37"/>
      <c r="CR178" s="37"/>
      <c r="CS178" s="37"/>
      <c r="CT178" s="37"/>
      <c r="CU178" s="37"/>
      <c r="CV178" s="37"/>
      <c r="CW178" s="37"/>
      <c r="CX178" s="37"/>
      <c r="CY178" s="37"/>
      <c r="CZ178" s="37"/>
      <c r="DA178" s="37"/>
      <c r="DB178" s="37"/>
      <c r="DC178" s="37"/>
      <c r="DD178" s="37"/>
      <c r="DE178" s="37"/>
      <c r="DF178" s="37"/>
      <c r="DG178" s="37"/>
      <c r="DH178" s="37"/>
      <c r="DI178" s="37"/>
      <c r="DJ178" s="37"/>
      <c r="DK178" s="37"/>
      <c r="DL178" s="37"/>
      <c r="DM178" s="37"/>
      <c r="DN178" s="37"/>
      <c r="DO178" s="37"/>
      <c r="DP178" s="37"/>
      <c r="DQ178" s="37"/>
      <c r="DR178" s="37"/>
      <c r="DS178" s="37"/>
      <c r="DT178" s="37"/>
      <c r="DU178" s="37"/>
      <c r="DV178" s="37"/>
      <c r="DW178" s="37"/>
      <c r="DX178" s="37"/>
      <c r="DY178" s="37"/>
      <c r="DZ178" s="37"/>
      <c r="EA178" s="37"/>
      <c r="EB178" s="37"/>
      <c r="EC178" s="37"/>
      <c r="ED178" s="37"/>
      <c r="EE178" s="37"/>
      <c r="EF178" s="37"/>
      <c r="EG178" s="37"/>
      <c r="EH178" s="37"/>
      <c r="EI178" s="37"/>
      <c r="EJ178" s="37"/>
      <c r="EK178" s="37"/>
      <c r="EL178" s="37"/>
      <c r="EM178" s="37"/>
      <c r="EN178" s="37"/>
      <c r="EO178" s="37"/>
      <c r="EP178" s="37"/>
      <c r="EQ178" s="37"/>
      <c r="ER178" s="37"/>
      <c r="ES178" s="37"/>
      <c r="ET178" s="37"/>
      <c r="EU178" s="37"/>
      <c r="EV178" s="37"/>
      <c r="EW178" s="37"/>
      <c r="EX178" s="37"/>
      <c r="EY178" s="37"/>
      <c r="EZ178" s="37"/>
      <c r="FA178" s="37"/>
      <c r="FB178" s="37"/>
      <c r="FC178" s="37"/>
      <c r="FD178" s="37"/>
      <c r="FE178" s="37"/>
      <c r="FF178" s="37"/>
      <c r="FG178" s="37"/>
      <c r="FH178" s="37"/>
      <c r="FI178" s="37"/>
      <c r="FJ178" s="37"/>
      <c r="FK178" s="37"/>
      <c r="FL178" s="37"/>
      <c r="FM178" s="37"/>
      <c r="FN178" s="37"/>
      <c r="FO178" s="37"/>
      <c r="FP178" s="37"/>
      <c r="FQ178" s="37"/>
      <c r="FR178" s="37"/>
      <c r="FS178" s="37"/>
      <c r="FT178" s="37"/>
      <c r="FU178" s="37"/>
      <c r="FV178" s="37"/>
      <c r="FW178" s="37"/>
      <c r="FX178" s="37"/>
      <c r="FY178" s="37"/>
      <c r="FZ178" s="37"/>
      <c r="GA178" s="37"/>
      <c r="GB178" s="37"/>
      <c r="GC178" s="37"/>
      <c r="GD178" s="37"/>
      <c r="GE178" s="37"/>
      <c r="GF178" s="37"/>
      <c r="GG178" s="37"/>
      <c r="GH178" s="37"/>
      <c r="GI178" s="37"/>
      <c r="GJ178" s="37"/>
      <c r="GK178" s="37"/>
      <c r="GL178" s="37"/>
      <c r="GM178" s="37"/>
      <c r="GN178" s="37"/>
      <c r="GO178" s="37"/>
      <c r="GP178" s="37"/>
      <c r="GQ178" s="37"/>
      <c r="GR178" s="37"/>
      <c r="GS178" s="37"/>
      <c r="GT178" s="37"/>
      <c r="GU178" s="37"/>
      <c r="GV178" s="37"/>
      <c r="GW178" s="37"/>
      <c r="GX178" s="37"/>
      <c r="GY178" s="37"/>
      <c r="GZ178" s="37"/>
      <c r="HA178" s="37"/>
      <c r="HB178" s="37"/>
      <c r="HC178" s="37"/>
      <c r="HD178" s="37"/>
      <c r="HE178" s="37"/>
      <c r="HF178" s="37"/>
      <c r="HG178" s="37"/>
      <c r="HH178" s="37"/>
      <c r="HI178" s="37"/>
      <c r="HJ178" s="37"/>
      <c r="HK178" s="37"/>
      <c r="HL178" s="37"/>
      <c r="HM178" s="37"/>
      <c r="HN178" s="37"/>
      <c r="HO178" s="37"/>
      <c r="HP178" s="37"/>
      <c r="HQ178" s="37"/>
      <c r="HR178" s="37"/>
      <c r="HS178" s="37"/>
      <c r="HT178" s="37"/>
      <c r="HU178" s="37"/>
      <c r="HV178" s="37"/>
      <c r="HW178" s="37"/>
      <c r="HX178" s="37"/>
      <c r="HY178" s="37"/>
      <c r="HZ178" s="37"/>
      <c r="IA178" s="5"/>
      <c r="IB178" s="5"/>
      <c r="IC178" s="5"/>
      <c r="ID178" s="5"/>
      <c r="IE178" s="5"/>
      <c r="IF178" s="5"/>
      <c r="IG178" s="5"/>
      <c r="IH178" s="5"/>
      <c r="II178" s="5"/>
    </row>
    <row r="179" spans="1:243" ht="15.6">
      <c r="A179" s="331" t="s">
        <v>25</v>
      </c>
      <c r="B179" s="331"/>
      <c r="C179" s="331"/>
      <c r="D179" s="331"/>
      <c r="E179" s="81">
        <v>51.71</v>
      </c>
      <c r="F179" s="81">
        <v>54.3</v>
      </c>
      <c r="G179" s="81">
        <v>217.88</v>
      </c>
      <c r="H179" s="82">
        <v>1558.32</v>
      </c>
      <c r="I179" s="102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  <c r="AP179" s="37"/>
      <c r="AQ179" s="37"/>
      <c r="AR179" s="37"/>
      <c r="AS179" s="37"/>
      <c r="AT179" s="37"/>
      <c r="AU179" s="37"/>
      <c r="AV179" s="37"/>
      <c r="AW179" s="37"/>
      <c r="AX179" s="37"/>
      <c r="AY179" s="37"/>
      <c r="AZ179" s="37"/>
      <c r="BA179" s="37"/>
      <c r="BB179" s="37"/>
      <c r="BC179" s="37"/>
      <c r="BD179" s="37"/>
      <c r="BE179" s="37"/>
      <c r="BF179" s="37"/>
      <c r="BG179" s="37"/>
      <c r="BH179" s="37"/>
      <c r="BI179" s="37"/>
      <c r="BJ179" s="37"/>
      <c r="BK179" s="37"/>
      <c r="BL179" s="37"/>
      <c r="BM179" s="37"/>
      <c r="BN179" s="37"/>
      <c r="BO179" s="37"/>
      <c r="BP179" s="37"/>
      <c r="BQ179" s="37"/>
      <c r="BR179" s="37"/>
      <c r="BS179" s="37"/>
      <c r="BT179" s="37"/>
      <c r="BU179" s="37"/>
      <c r="BV179" s="37"/>
      <c r="BW179" s="37"/>
      <c r="BX179" s="37"/>
      <c r="BY179" s="37"/>
      <c r="BZ179" s="37"/>
      <c r="CA179" s="37"/>
      <c r="CB179" s="37"/>
      <c r="CC179" s="37"/>
      <c r="CD179" s="37"/>
      <c r="CE179" s="37"/>
      <c r="CF179" s="37"/>
      <c r="CG179" s="37"/>
      <c r="CH179" s="37"/>
      <c r="CI179" s="37"/>
      <c r="CJ179" s="37"/>
      <c r="CK179" s="37"/>
      <c r="CL179" s="37"/>
      <c r="CM179" s="37"/>
      <c r="CN179" s="37"/>
      <c r="CO179" s="37"/>
      <c r="CP179" s="37"/>
      <c r="CQ179" s="37"/>
      <c r="CR179" s="37"/>
      <c r="CS179" s="37"/>
      <c r="CT179" s="37"/>
      <c r="CU179" s="37"/>
      <c r="CV179" s="37"/>
      <c r="CW179" s="37"/>
      <c r="CX179" s="37"/>
      <c r="CY179" s="37"/>
      <c r="CZ179" s="37"/>
      <c r="DA179" s="37"/>
      <c r="DB179" s="37"/>
      <c r="DC179" s="37"/>
      <c r="DD179" s="37"/>
      <c r="DE179" s="37"/>
      <c r="DF179" s="37"/>
      <c r="DG179" s="37"/>
      <c r="DH179" s="37"/>
      <c r="DI179" s="37"/>
      <c r="DJ179" s="37"/>
      <c r="DK179" s="37"/>
      <c r="DL179" s="37"/>
      <c r="DM179" s="37"/>
      <c r="DN179" s="37"/>
      <c r="DO179" s="37"/>
      <c r="DP179" s="37"/>
      <c r="DQ179" s="37"/>
      <c r="DR179" s="37"/>
      <c r="DS179" s="37"/>
      <c r="DT179" s="37"/>
      <c r="DU179" s="37"/>
      <c r="DV179" s="37"/>
      <c r="DW179" s="37"/>
      <c r="DX179" s="37"/>
      <c r="DY179" s="37"/>
      <c r="DZ179" s="37"/>
      <c r="EA179" s="37"/>
      <c r="EB179" s="37"/>
      <c r="EC179" s="37"/>
      <c r="ED179" s="37"/>
      <c r="EE179" s="37"/>
      <c r="EF179" s="37"/>
      <c r="EG179" s="37"/>
      <c r="EH179" s="37"/>
      <c r="EI179" s="37"/>
      <c r="EJ179" s="37"/>
      <c r="EK179" s="37"/>
      <c r="EL179" s="37"/>
      <c r="EM179" s="37"/>
      <c r="EN179" s="37"/>
      <c r="EO179" s="37"/>
      <c r="EP179" s="37"/>
      <c r="EQ179" s="37"/>
      <c r="ER179" s="37"/>
      <c r="ES179" s="37"/>
      <c r="ET179" s="37"/>
      <c r="EU179" s="37"/>
      <c r="EV179" s="37"/>
      <c r="EW179" s="37"/>
      <c r="EX179" s="37"/>
      <c r="EY179" s="37"/>
      <c r="EZ179" s="37"/>
      <c r="FA179" s="37"/>
      <c r="FB179" s="37"/>
      <c r="FC179" s="37"/>
      <c r="FD179" s="37"/>
      <c r="FE179" s="37"/>
      <c r="FF179" s="37"/>
      <c r="FG179" s="37"/>
      <c r="FH179" s="37"/>
      <c r="FI179" s="37"/>
      <c r="FJ179" s="37"/>
      <c r="FK179" s="37"/>
      <c r="FL179" s="37"/>
      <c r="FM179" s="37"/>
      <c r="FN179" s="37"/>
      <c r="FO179" s="37"/>
      <c r="FP179" s="37"/>
      <c r="FQ179" s="37"/>
      <c r="FR179" s="37"/>
      <c r="FS179" s="37"/>
      <c r="FT179" s="37"/>
      <c r="FU179" s="37"/>
      <c r="FV179" s="37"/>
      <c r="FW179" s="37"/>
      <c r="FX179" s="37"/>
      <c r="FY179" s="37"/>
      <c r="FZ179" s="37"/>
      <c r="GA179" s="37"/>
      <c r="GB179" s="37"/>
      <c r="GC179" s="37"/>
      <c r="GD179" s="37"/>
      <c r="GE179" s="37"/>
      <c r="GF179" s="37"/>
      <c r="GG179" s="37"/>
      <c r="GH179" s="37"/>
      <c r="GI179" s="37"/>
      <c r="GJ179" s="37"/>
      <c r="GK179" s="37"/>
      <c r="GL179" s="37"/>
      <c r="GM179" s="37"/>
      <c r="GN179" s="37"/>
      <c r="GO179" s="37"/>
      <c r="GP179" s="37"/>
      <c r="GQ179" s="37"/>
      <c r="GR179" s="37"/>
      <c r="GS179" s="37"/>
      <c r="GT179" s="37"/>
      <c r="GU179" s="37"/>
      <c r="GV179" s="37"/>
      <c r="GW179" s="37"/>
      <c r="GX179" s="37"/>
      <c r="GY179" s="37"/>
      <c r="GZ179" s="37"/>
      <c r="HA179" s="37"/>
      <c r="HB179" s="37"/>
      <c r="HC179" s="37"/>
      <c r="HD179" s="37"/>
      <c r="HE179" s="37"/>
      <c r="HF179" s="37"/>
      <c r="HG179" s="37"/>
      <c r="HH179" s="37"/>
      <c r="HI179" s="37"/>
      <c r="HJ179" s="37"/>
      <c r="HK179" s="37"/>
      <c r="HL179" s="37"/>
      <c r="HM179" s="37"/>
      <c r="HN179" s="37"/>
      <c r="HO179" s="37"/>
      <c r="HP179" s="37"/>
      <c r="HQ179" s="37"/>
      <c r="HR179" s="37"/>
      <c r="HS179" s="37"/>
      <c r="HT179" s="37"/>
      <c r="HU179" s="37"/>
      <c r="HV179" s="37"/>
      <c r="HW179" s="37"/>
      <c r="HX179" s="37"/>
      <c r="HY179" s="37"/>
      <c r="HZ179" s="37"/>
      <c r="IA179" s="5"/>
      <c r="IB179" s="5"/>
      <c r="IC179" s="5"/>
      <c r="ID179" s="5"/>
      <c r="IE179" s="5"/>
      <c r="IF179" s="5"/>
      <c r="IG179" s="5"/>
      <c r="IH179" s="5"/>
      <c r="II179" s="5"/>
    </row>
    <row r="180" spans="1:243" ht="15.6">
      <c r="A180" s="63" t="s">
        <v>59</v>
      </c>
      <c r="B180" s="63" t="s">
        <v>59</v>
      </c>
      <c r="C180" s="139"/>
      <c r="D180" s="159"/>
      <c r="E180" s="65"/>
      <c r="F180" s="65"/>
      <c r="G180" s="65"/>
      <c r="H180" s="65"/>
      <c r="I180" s="6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  <c r="GR180" s="5"/>
      <c r="GS180" s="5"/>
      <c r="GT180" s="5"/>
      <c r="GU180" s="5"/>
      <c r="GV180" s="5"/>
      <c r="GW180" s="5"/>
      <c r="GX180" s="5"/>
      <c r="GY180" s="5"/>
      <c r="GZ180" s="5"/>
      <c r="HA180" s="5"/>
      <c r="HB180" s="5"/>
      <c r="HC180" s="5"/>
      <c r="HD180" s="5"/>
      <c r="HE180" s="5"/>
      <c r="HF180" s="5"/>
      <c r="HG180" s="5"/>
      <c r="HH180" s="5"/>
      <c r="HI180" s="5"/>
      <c r="HJ180" s="5"/>
      <c r="HK180" s="5"/>
      <c r="HL180" s="5"/>
      <c r="HM180" s="5"/>
      <c r="HN180" s="5"/>
      <c r="HO180" s="5"/>
      <c r="HP180" s="5"/>
      <c r="HQ180" s="5"/>
      <c r="HR180" s="5"/>
      <c r="HS180" s="5"/>
      <c r="HT180" s="5"/>
      <c r="HU180" s="5"/>
      <c r="HV180" s="5"/>
      <c r="HW180" s="5"/>
      <c r="HX180" s="5"/>
      <c r="HY180" s="5"/>
      <c r="HZ180" s="5"/>
      <c r="IA180" s="5"/>
      <c r="IB180" s="5"/>
      <c r="IC180" s="5"/>
      <c r="ID180" s="5"/>
      <c r="IE180" s="5"/>
      <c r="IF180" s="5"/>
      <c r="IG180" s="5"/>
      <c r="IH180" s="5"/>
      <c r="II180" s="5"/>
    </row>
    <row r="181" spans="1:243" ht="15.6">
      <c r="A181" s="63" t="s">
        <v>1</v>
      </c>
      <c r="B181" s="262" t="s">
        <v>114</v>
      </c>
      <c r="C181" s="139"/>
      <c r="D181" s="159"/>
      <c r="E181" s="65"/>
      <c r="F181" s="65"/>
      <c r="G181" s="65"/>
      <c r="H181" s="65"/>
      <c r="I181" s="6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J181" s="5"/>
      <c r="HK181" s="5"/>
      <c r="HL181" s="5"/>
      <c r="HM181" s="5"/>
      <c r="HN181" s="5"/>
      <c r="HO181" s="5"/>
      <c r="HP181" s="5"/>
      <c r="HQ181" s="5"/>
      <c r="HR181" s="5"/>
      <c r="HS181" s="5"/>
      <c r="HT181" s="5"/>
      <c r="HU181" s="5"/>
      <c r="HV181" s="5"/>
      <c r="HW181" s="5"/>
      <c r="HX181" s="5"/>
      <c r="HY181" s="5"/>
      <c r="HZ181" s="5"/>
      <c r="IA181" s="5"/>
      <c r="IB181" s="5"/>
      <c r="IC181" s="5"/>
      <c r="ID181" s="5"/>
      <c r="IE181" s="5"/>
      <c r="IF181" s="5"/>
      <c r="IG181" s="5"/>
      <c r="IH181" s="5"/>
      <c r="II181" s="5"/>
    </row>
    <row r="182" spans="1:243" ht="16.5" customHeight="1">
      <c r="A182" s="338" t="s">
        <v>72</v>
      </c>
      <c r="B182" s="338"/>
      <c r="C182" s="338"/>
      <c r="D182" s="338"/>
      <c r="E182" s="338"/>
      <c r="F182" s="338"/>
      <c r="G182" s="338"/>
      <c r="H182" s="338"/>
      <c r="I182" s="338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J182" s="5"/>
      <c r="HK182" s="5"/>
      <c r="HL182" s="5"/>
      <c r="HM182" s="5"/>
      <c r="HN182" s="5"/>
      <c r="HO182" s="5"/>
      <c r="HP182" s="5"/>
      <c r="HQ182" s="5"/>
      <c r="HR182" s="5"/>
      <c r="HS182" s="5"/>
      <c r="HT182" s="5"/>
      <c r="HU182" s="5"/>
      <c r="HV182" s="5"/>
      <c r="HW182" s="5"/>
      <c r="HX182" s="5"/>
      <c r="HY182" s="5"/>
      <c r="HZ182" s="5"/>
      <c r="IA182" s="5"/>
      <c r="IB182" s="5"/>
      <c r="IC182" s="5"/>
      <c r="ID182" s="5"/>
      <c r="IE182" s="5"/>
      <c r="IF182" s="5"/>
      <c r="IG182" s="5"/>
      <c r="IH182" s="5"/>
      <c r="II182" s="5"/>
    </row>
    <row r="183" spans="1:243" ht="15.75" customHeight="1">
      <c r="A183" s="340"/>
      <c r="B183" s="342" t="s">
        <v>3</v>
      </c>
      <c r="C183" s="342"/>
      <c r="D183" s="342" t="s">
        <v>4</v>
      </c>
      <c r="E183" s="342" t="s">
        <v>5</v>
      </c>
      <c r="F183" s="342"/>
      <c r="G183" s="342"/>
      <c r="H183" s="342" t="s">
        <v>6</v>
      </c>
      <c r="I183" s="343" t="s">
        <v>7</v>
      </c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  <c r="GO183" s="5"/>
      <c r="GP183" s="5"/>
      <c r="GQ183" s="5"/>
      <c r="GR183" s="5"/>
      <c r="GS183" s="5"/>
      <c r="GT183" s="5"/>
      <c r="GU183" s="5"/>
      <c r="GV183" s="5"/>
      <c r="GW183" s="5"/>
      <c r="GX183" s="5"/>
      <c r="GY183" s="5"/>
      <c r="GZ183" s="5"/>
      <c r="HA183" s="5"/>
      <c r="HB183" s="5"/>
      <c r="HC183" s="5"/>
      <c r="HD183" s="5"/>
      <c r="HE183" s="5"/>
      <c r="HF183" s="5"/>
      <c r="HG183" s="5"/>
      <c r="HH183" s="5"/>
      <c r="HI183" s="5"/>
      <c r="HJ183" s="5"/>
      <c r="HK183" s="5"/>
      <c r="HL183" s="5"/>
      <c r="HM183" s="5"/>
      <c r="HN183" s="5"/>
      <c r="HO183" s="5"/>
      <c r="HP183" s="5"/>
      <c r="HQ183" s="5"/>
      <c r="HR183" s="5"/>
      <c r="HS183" s="5"/>
      <c r="HT183" s="5"/>
      <c r="HU183" s="5"/>
      <c r="HV183" s="5"/>
      <c r="HW183" s="5"/>
      <c r="HX183" s="5"/>
      <c r="HY183" s="5"/>
      <c r="HZ183" s="5"/>
      <c r="IA183" s="5"/>
      <c r="IB183" s="5"/>
      <c r="IC183" s="5"/>
      <c r="ID183" s="5"/>
      <c r="IE183" s="5"/>
      <c r="IF183" s="5"/>
      <c r="IG183" s="5"/>
      <c r="IH183" s="5"/>
      <c r="II183" s="5"/>
    </row>
    <row r="184" spans="1:243" ht="18.75" customHeight="1">
      <c r="A184" s="340"/>
      <c r="B184" s="342"/>
      <c r="C184" s="342"/>
      <c r="D184" s="342"/>
      <c r="E184" s="13" t="s">
        <v>8</v>
      </c>
      <c r="F184" s="13" t="s">
        <v>9</v>
      </c>
      <c r="G184" s="13" t="s">
        <v>10</v>
      </c>
      <c r="H184" s="342"/>
      <c r="I184" s="343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  <c r="GO184" s="5"/>
      <c r="GP184" s="5"/>
      <c r="GQ184" s="5"/>
      <c r="GR184" s="5"/>
      <c r="GS184" s="5"/>
      <c r="GT184" s="5"/>
      <c r="GU184" s="5"/>
      <c r="GV184" s="5"/>
      <c r="GW184" s="5"/>
      <c r="GX184" s="5"/>
      <c r="GY184" s="5"/>
      <c r="GZ184" s="5"/>
      <c r="HA184" s="5"/>
      <c r="HB184" s="5"/>
      <c r="HC184" s="5"/>
      <c r="HD184" s="5"/>
      <c r="HE184" s="5"/>
      <c r="HF184" s="5"/>
      <c r="HG184" s="5"/>
      <c r="HH184" s="5"/>
      <c r="HI184" s="5"/>
      <c r="HJ184" s="5"/>
      <c r="HK184" s="5"/>
      <c r="HL184" s="5"/>
      <c r="HM184" s="5"/>
      <c r="HN184" s="5"/>
      <c r="HO184" s="5"/>
      <c r="HP184" s="5"/>
      <c r="HQ184" s="5"/>
      <c r="HR184" s="5"/>
      <c r="HS184" s="5"/>
      <c r="HT184" s="5"/>
      <c r="HU184" s="5"/>
      <c r="HV184" s="5"/>
      <c r="HW184" s="5"/>
      <c r="HX184" s="5"/>
      <c r="HY184" s="5"/>
      <c r="HZ184" s="5"/>
      <c r="IA184" s="5"/>
      <c r="IB184" s="5"/>
      <c r="IC184" s="5"/>
      <c r="ID184" s="5"/>
      <c r="IE184" s="5"/>
      <c r="IF184" s="5"/>
      <c r="IG184" s="5"/>
      <c r="IH184" s="5"/>
      <c r="II184" s="5"/>
    </row>
    <row r="185" spans="1:243" ht="16.5" customHeight="1">
      <c r="A185" s="351" t="s">
        <v>11</v>
      </c>
      <c r="B185" s="351"/>
      <c r="C185" s="351"/>
      <c r="D185" s="351"/>
      <c r="E185" s="351"/>
      <c r="F185" s="351"/>
      <c r="G185" s="351"/>
      <c r="H185" s="351"/>
      <c r="I185" s="19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  <c r="GV185" s="5"/>
      <c r="GW185" s="5"/>
      <c r="GX185" s="5"/>
      <c r="GY185" s="5"/>
      <c r="GZ185" s="5"/>
      <c r="HA185" s="5"/>
      <c r="HB185" s="5"/>
      <c r="HC185" s="5"/>
      <c r="HD185" s="5"/>
      <c r="HE185" s="5"/>
      <c r="HF185" s="5"/>
      <c r="HG185" s="5"/>
      <c r="HH185" s="5"/>
      <c r="HI185" s="5"/>
      <c r="HJ185" s="5"/>
      <c r="HK185" s="5"/>
      <c r="HL185" s="5"/>
      <c r="HM185" s="5"/>
      <c r="HN185" s="5"/>
      <c r="HO185" s="5"/>
      <c r="HP185" s="5"/>
      <c r="HQ185" s="5"/>
      <c r="HR185" s="5"/>
      <c r="HS185" s="5"/>
      <c r="HT185" s="5"/>
      <c r="HU185" s="5"/>
      <c r="HV185" s="5"/>
      <c r="HW185" s="5"/>
      <c r="HX185" s="5"/>
      <c r="HY185" s="5"/>
      <c r="HZ185" s="5"/>
      <c r="IA185" s="5"/>
      <c r="IB185" s="5"/>
      <c r="IC185" s="5"/>
      <c r="ID185" s="5"/>
      <c r="IE185" s="5"/>
      <c r="IF185" s="5"/>
      <c r="IG185" s="5"/>
      <c r="IH185" s="5"/>
      <c r="II185" s="5"/>
    </row>
    <row r="186" spans="1:243" ht="15.75" customHeight="1">
      <c r="A186" s="160"/>
      <c r="B186" s="344" t="s">
        <v>73</v>
      </c>
      <c r="C186" s="344"/>
      <c r="D186" s="67">
        <v>200</v>
      </c>
      <c r="E186" s="9">
        <v>4.3760000000000003</v>
      </c>
      <c r="F186" s="9">
        <v>3.7959999999999998</v>
      </c>
      <c r="G186" s="9">
        <v>14.364000000000001</v>
      </c>
      <c r="H186" s="113">
        <v>132</v>
      </c>
      <c r="I186" s="103">
        <v>120</v>
      </c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2"/>
      <c r="BR186" s="22"/>
      <c r="BS186" s="22"/>
      <c r="BT186" s="22"/>
      <c r="BU186" s="22"/>
      <c r="BV186" s="22"/>
      <c r="BW186" s="22"/>
      <c r="BX186" s="22"/>
      <c r="BY186" s="22"/>
      <c r="BZ186" s="22"/>
      <c r="CA186" s="22"/>
      <c r="CB186" s="22"/>
      <c r="CC186" s="22"/>
      <c r="CD186" s="22"/>
      <c r="CE186" s="22"/>
      <c r="CF186" s="22"/>
      <c r="CG186" s="22"/>
      <c r="CH186" s="22"/>
      <c r="CI186" s="22"/>
      <c r="CJ186" s="22"/>
      <c r="CK186" s="22"/>
      <c r="CL186" s="22"/>
      <c r="CM186" s="22"/>
      <c r="CN186" s="22"/>
      <c r="CO186" s="22"/>
      <c r="CP186" s="22"/>
      <c r="CQ186" s="22"/>
      <c r="CR186" s="22"/>
      <c r="CS186" s="22"/>
      <c r="CT186" s="22"/>
      <c r="CU186" s="22"/>
      <c r="CV186" s="22"/>
      <c r="CW186" s="22"/>
      <c r="CX186" s="22"/>
      <c r="CY186" s="22"/>
      <c r="CZ186" s="22"/>
      <c r="DA186" s="22"/>
      <c r="DB186" s="22"/>
      <c r="DC186" s="22"/>
      <c r="DD186" s="22"/>
      <c r="DE186" s="22"/>
      <c r="DF186" s="22"/>
      <c r="DG186" s="22"/>
      <c r="DH186" s="22"/>
      <c r="DI186" s="22"/>
      <c r="DJ186" s="22"/>
      <c r="DK186" s="22"/>
      <c r="DL186" s="22"/>
      <c r="DM186" s="22"/>
      <c r="DN186" s="22"/>
      <c r="DO186" s="22"/>
      <c r="DP186" s="22"/>
      <c r="DQ186" s="22"/>
      <c r="DR186" s="22"/>
      <c r="DS186" s="22"/>
      <c r="DT186" s="22"/>
      <c r="DU186" s="22"/>
      <c r="DV186" s="22"/>
      <c r="DW186" s="22"/>
      <c r="DX186" s="22"/>
      <c r="DY186" s="22"/>
      <c r="DZ186" s="22"/>
      <c r="EA186" s="22"/>
      <c r="EB186" s="22"/>
      <c r="EC186" s="22"/>
      <c r="ED186" s="22"/>
      <c r="EE186" s="22"/>
      <c r="EF186" s="22"/>
      <c r="EG186" s="22"/>
      <c r="EH186" s="22"/>
      <c r="EI186" s="22"/>
      <c r="EJ186" s="22"/>
      <c r="EK186" s="22"/>
      <c r="EL186" s="22"/>
      <c r="EM186" s="22"/>
      <c r="EN186" s="22"/>
      <c r="EO186" s="22"/>
      <c r="EP186" s="22"/>
      <c r="EQ186" s="22"/>
      <c r="ER186" s="22"/>
      <c r="ES186" s="22"/>
      <c r="ET186" s="22"/>
      <c r="EU186" s="22"/>
      <c r="EV186" s="22"/>
      <c r="EW186" s="22"/>
      <c r="EX186" s="22"/>
      <c r="EY186" s="22"/>
      <c r="EZ186" s="22"/>
      <c r="FA186" s="22"/>
      <c r="FB186" s="22"/>
      <c r="FC186" s="22"/>
      <c r="FD186" s="22"/>
      <c r="FE186" s="22"/>
      <c r="FF186" s="22"/>
      <c r="FG186" s="22"/>
      <c r="FH186" s="22"/>
      <c r="FI186" s="22"/>
      <c r="FJ186" s="22"/>
      <c r="FK186" s="22"/>
      <c r="FL186" s="22"/>
      <c r="FM186" s="22"/>
      <c r="FN186" s="22"/>
      <c r="FO186" s="22"/>
      <c r="FP186" s="22"/>
      <c r="FQ186" s="22"/>
      <c r="FR186" s="22"/>
      <c r="FS186" s="22"/>
      <c r="FT186" s="22"/>
      <c r="FU186" s="22"/>
      <c r="FV186" s="22"/>
      <c r="FW186" s="22"/>
      <c r="FX186" s="22"/>
      <c r="FY186" s="22"/>
      <c r="FZ186" s="22"/>
      <c r="GA186" s="22"/>
      <c r="GB186" s="22"/>
      <c r="GC186" s="22"/>
      <c r="GD186" s="22"/>
      <c r="GE186" s="22"/>
      <c r="GF186" s="22"/>
      <c r="GG186" s="22"/>
      <c r="GH186" s="22"/>
      <c r="GI186" s="22"/>
      <c r="GJ186" s="22"/>
      <c r="GK186" s="22"/>
      <c r="GL186" s="22"/>
      <c r="GM186" s="22"/>
      <c r="GN186" s="22"/>
      <c r="GO186" s="22"/>
      <c r="GP186" s="22"/>
      <c r="GQ186" s="22"/>
      <c r="GR186" s="22"/>
      <c r="GS186" s="22"/>
      <c r="GT186" s="22"/>
      <c r="GU186" s="22"/>
      <c r="GV186" s="22"/>
      <c r="GW186" s="22"/>
      <c r="GX186" s="22"/>
      <c r="GY186" s="22"/>
      <c r="GZ186" s="22"/>
      <c r="HA186" s="22"/>
      <c r="HB186" s="22"/>
      <c r="HC186" s="22"/>
      <c r="HD186" s="22"/>
      <c r="HE186" s="22"/>
      <c r="HF186" s="22"/>
      <c r="HG186" s="22"/>
      <c r="HH186" s="22"/>
      <c r="HI186" s="22"/>
      <c r="HJ186" s="22"/>
      <c r="HK186" s="22"/>
      <c r="HL186" s="22"/>
      <c r="HM186" s="22"/>
      <c r="HN186" s="22"/>
      <c r="HO186" s="22"/>
      <c r="HP186" s="22"/>
      <c r="HQ186" s="22"/>
      <c r="HR186" s="22"/>
      <c r="HS186" s="22"/>
      <c r="HT186" s="22"/>
      <c r="HU186" s="22"/>
      <c r="HV186" s="22"/>
      <c r="HW186" s="22"/>
      <c r="HX186" s="22"/>
      <c r="HY186" s="22"/>
      <c r="HZ186" s="22"/>
      <c r="IA186" s="23"/>
      <c r="IB186" s="23"/>
      <c r="IC186" s="23"/>
      <c r="ID186" s="23"/>
      <c r="IE186" s="23"/>
      <c r="IF186" s="23"/>
      <c r="IG186" s="23"/>
      <c r="IH186" s="23"/>
      <c r="II186" s="23"/>
    </row>
    <row r="187" spans="1:243" ht="15.75" customHeight="1">
      <c r="A187" s="33"/>
      <c r="B187" s="329" t="s">
        <v>13</v>
      </c>
      <c r="C187" s="329"/>
      <c r="D187" s="127">
        <v>40</v>
      </c>
      <c r="E187" s="77">
        <v>3.04</v>
      </c>
      <c r="F187" s="77">
        <v>0.32</v>
      </c>
      <c r="G187" s="77">
        <v>19.68</v>
      </c>
      <c r="H187" s="196">
        <v>94</v>
      </c>
      <c r="I187" s="47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  <c r="FZ187" s="5"/>
      <c r="GA187" s="5"/>
      <c r="GB187" s="5"/>
      <c r="GC187" s="5"/>
      <c r="GD187" s="5"/>
      <c r="GE187" s="5"/>
      <c r="GF187" s="5"/>
      <c r="GG187" s="5"/>
      <c r="GH187" s="5"/>
      <c r="GI187" s="5"/>
      <c r="GJ187" s="5"/>
      <c r="GK187" s="5"/>
      <c r="GL187" s="5"/>
      <c r="GM187" s="5"/>
      <c r="GN187" s="5"/>
      <c r="GO187" s="5"/>
      <c r="GP187" s="5"/>
      <c r="GQ187" s="5"/>
      <c r="GR187" s="5"/>
      <c r="GS187" s="5"/>
      <c r="GT187" s="5"/>
      <c r="GU187" s="5"/>
      <c r="GV187" s="5"/>
      <c r="GW187" s="5"/>
      <c r="GX187" s="5"/>
      <c r="GY187" s="5"/>
      <c r="GZ187" s="5"/>
      <c r="HA187" s="5"/>
      <c r="HB187" s="5"/>
      <c r="HC187" s="5"/>
      <c r="HD187" s="5"/>
      <c r="HE187" s="5"/>
      <c r="HF187" s="5"/>
      <c r="HG187" s="5"/>
      <c r="HH187" s="5"/>
      <c r="HI187" s="5"/>
      <c r="HJ187" s="5"/>
      <c r="HK187" s="5"/>
      <c r="HL187" s="5"/>
      <c r="HM187" s="5"/>
      <c r="HN187" s="5"/>
      <c r="HO187" s="5"/>
      <c r="HP187" s="5"/>
      <c r="HQ187" s="5"/>
      <c r="HR187" s="5"/>
      <c r="HS187" s="5"/>
      <c r="HT187" s="5"/>
      <c r="HU187" s="5"/>
      <c r="HV187" s="5"/>
      <c r="HW187" s="5"/>
      <c r="HX187" s="5"/>
      <c r="HY187" s="5"/>
      <c r="HZ187" s="5"/>
      <c r="IA187" s="5"/>
      <c r="IB187" s="5"/>
      <c r="IC187" s="5"/>
      <c r="ID187" s="5"/>
      <c r="IE187" s="5"/>
      <c r="IF187" s="5"/>
      <c r="IG187" s="5"/>
      <c r="IH187" s="5"/>
      <c r="II187" s="5"/>
    </row>
    <row r="188" spans="1:243" ht="15.75" customHeight="1">
      <c r="A188" s="197"/>
      <c r="B188" s="329" t="s">
        <v>74</v>
      </c>
      <c r="C188" s="329"/>
      <c r="D188" s="13">
        <v>15</v>
      </c>
      <c r="E188" s="34">
        <v>3.48</v>
      </c>
      <c r="F188" s="34">
        <v>4.42</v>
      </c>
      <c r="G188" s="34">
        <v>0</v>
      </c>
      <c r="H188" s="35">
        <v>54</v>
      </c>
      <c r="I188" s="36">
        <v>15</v>
      </c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  <c r="FZ188" s="5"/>
      <c r="GA188" s="5"/>
      <c r="GB188" s="5"/>
      <c r="GC188" s="5"/>
      <c r="GD188" s="5"/>
      <c r="GE188" s="5"/>
      <c r="GF188" s="5"/>
      <c r="GG188" s="5"/>
      <c r="GH188" s="5"/>
      <c r="GI188" s="5"/>
      <c r="GJ188" s="5"/>
      <c r="GK188" s="5"/>
      <c r="GL188" s="5"/>
      <c r="GM188" s="5"/>
      <c r="GN188" s="5"/>
      <c r="GO188" s="5"/>
      <c r="GP188" s="5"/>
      <c r="GQ188" s="5"/>
      <c r="GR188" s="5"/>
      <c r="GS188" s="5"/>
      <c r="GT188" s="5"/>
      <c r="GU188" s="5"/>
      <c r="GV188" s="5"/>
      <c r="GW188" s="5"/>
      <c r="GX188" s="5"/>
      <c r="GY188" s="5"/>
      <c r="GZ188" s="5"/>
      <c r="HA188" s="5"/>
      <c r="HB188" s="5"/>
      <c r="HC188" s="5"/>
      <c r="HD188" s="5"/>
      <c r="HE188" s="5"/>
      <c r="HF188" s="5"/>
      <c r="HG188" s="5"/>
      <c r="HH188" s="5"/>
      <c r="HI188" s="5"/>
      <c r="HJ188" s="5"/>
      <c r="HK188" s="5"/>
      <c r="HL188" s="5"/>
      <c r="HM188" s="5"/>
      <c r="HN188" s="5"/>
      <c r="HO188" s="5"/>
      <c r="HP188" s="5"/>
      <c r="HQ188" s="5"/>
      <c r="HR188" s="5"/>
      <c r="HS188" s="5"/>
      <c r="HT188" s="5"/>
      <c r="HU188" s="5"/>
      <c r="HV188" s="5"/>
      <c r="HW188" s="5"/>
      <c r="HX188" s="5"/>
      <c r="HY188" s="5"/>
      <c r="HZ188" s="5"/>
      <c r="IA188" s="5"/>
      <c r="IB188" s="5"/>
      <c r="IC188" s="5"/>
      <c r="ID188" s="5"/>
      <c r="IE188" s="5"/>
      <c r="IF188" s="5"/>
      <c r="IG188" s="5"/>
      <c r="IH188" s="5"/>
      <c r="II188" s="5"/>
    </row>
    <row r="189" spans="1:243" ht="15.75" customHeight="1">
      <c r="A189" s="72"/>
      <c r="B189" s="329" t="s">
        <v>14</v>
      </c>
      <c r="C189" s="329"/>
      <c r="D189" s="55">
        <v>180</v>
      </c>
      <c r="E189" s="14">
        <v>2.78</v>
      </c>
      <c r="F189" s="14">
        <v>0.67</v>
      </c>
      <c r="G189" s="14">
        <v>26</v>
      </c>
      <c r="H189" s="56">
        <v>125.11</v>
      </c>
      <c r="I189" s="47">
        <v>397</v>
      </c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22"/>
      <c r="BT189" s="22"/>
      <c r="BU189" s="22"/>
      <c r="BV189" s="22"/>
      <c r="BW189" s="22"/>
      <c r="BX189" s="22"/>
      <c r="BY189" s="22"/>
      <c r="BZ189" s="22"/>
      <c r="CA189" s="22"/>
      <c r="CB189" s="22"/>
      <c r="CC189" s="22"/>
      <c r="CD189" s="22"/>
      <c r="CE189" s="22"/>
      <c r="CF189" s="22"/>
      <c r="CG189" s="22"/>
      <c r="CH189" s="22"/>
      <c r="CI189" s="22"/>
      <c r="CJ189" s="22"/>
      <c r="CK189" s="22"/>
      <c r="CL189" s="22"/>
      <c r="CM189" s="22"/>
      <c r="CN189" s="22"/>
      <c r="CO189" s="22"/>
      <c r="CP189" s="22"/>
      <c r="CQ189" s="22"/>
      <c r="CR189" s="22"/>
      <c r="CS189" s="22"/>
      <c r="CT189" s="22"/>
      <c r="CU189" s="22"/>
      <c r="CV189" s="22"/>
      <c r="CW189" s="22"/>
      <c r="CX189" s="22"/>
      <c r="CY189" s="22"/>
      <c r="CZ189" s="22"/>
      <c r="DA189" s="22"/>
      <c r="DB189" s="22"/>
      <c r="DC189" s="22"/>
      <c r="DD189" s="22"/>
      <c r="DE189" s="22"/>
      <c r="DF189" s="22"/>
      <c r="DG189" s="22"/>
      <c r="DH189" s="22"/>
      <c r="DI189" s="22"/>
      <c r="DJ189" s="22"/>
      <c r="DK189" s="22"/>
      <c r="DL189" s="22"/>
      <c r="DM189" s="22"/>
      <c r="DN189" s="22"/>
      <c r="DO189" s="22"/>
      <c r="DP189" s="22"/>
      <c r="DQ189" s="22"/>
      <c r="DR189" s="22"/>
      <c r="DS189" s="22"/>
      <c r="DT189" s="22"/>
      <c r="DU189" s="22"/>
      <c r="DV189" s="22"/>
      <c r="DW189" s="22"/>
      <c r="DX189" s="22"/>
      <c r="DY189" s="22"/>
      <c r="DZ189" s="22"/>
      <c r="EA189" s="22"/>
      <c r="EB189" s="22"/>
      <c r="EC189" s="22"/>
      <c r="ED189" s="22"/>
      <c r="EE189" s="22"/>
      <c r="EF189" s="22"/>
      <c r="EG189" s="22"/>
      <c r="EH189" s="22"/>
      <c r="EI189" s="22"/>
      <c r="EJ189" s="22"/>
      <c r="EK189" s="22"/>
      <c r="EL189" s="22"/>
      <c r="EM189" s="22"/>
      <c r="EN189" s="22"/>
      <c r="EO189" s="22"/>
      <c r="EP189" s="22"/>
      <c r="EQ189" s="22"/>
      <c r="ER189" s="22"/>
      <c r="ES189" s="22"/>
      <c r="ET189" s="22"/>
      <c r="EU189" s="22"/>
      <c r="EV189" s="22"/>
      <c r="EW189" s="22"/>
      <c r="EX189" s="22"/>
      <c r="EY189" s="22"/>
      <c r="EZ189" s="22"/>
      <c r="FA189" s="22"/>
      <c r="FB189" s="22"/>
      <c r="FC189" s="22"/>
      <c r="FD189" s="22"/>
      <c r="FE189" s="22"/>
      <c r="FF189" s="22"/>
      <c r="FG189" s="22"/>
      <c r="FH189" s="22"/>
      <c r="FI189" s="22"/>
      <c r="FJ189" s="22"/>
      <c r="FK189" s="22"/>
      <c r="FL189" s="22"/>
      <c r="FM189" s="22"/>
      <c r="FN189" s="22"/>
      <c r="FO189" s="22"/>
      <c r="FP189" s="22"/>
      <c r="FQ189" s="22"/>
      <c r="FR189" s="22"/>
      <c r="FS189" s="22"/>
      <c r="FT189" s="22"/>
      <c r="FU189" s="22"/>
      <c r="FV189" s="22"/>
      <c r="FW189" s="22"/>
      <c r="FX189" s="22"/>
      <c r="FY189" s="22"/>
      <c r="FZ189" s="22"/>
      <c r="GA189" s="22"/>
      <c r="GB189" s="22"/>
      <c r="GC189" s="22"/>
      <c r="GD189" s="22"/>
      <c r="GE189" s="22"/>
      <c r="GF189" s="22"/>
      <c r="GG189" s="22"/>
      <c r="GH189" s="22"/>
      <c r="GI189" s="22"/>
      <c r="GJ189" s="22"/>
      <c r="GK189" s="22"/>
      <c r="GL189" s="22"/>
      <c r="GM189" s="22"/>
      <c r="GN189" s="22"/>
      <c r="GO189" s="22"/>
      <c r="GP189" s="22"/>
      <c r="GQ189" s="22"/>
      <c r="GR189" s="22"/>
      <c r="GS189" s="22"/>
      <c r="GT189" s="22"/>
      <c r="GU189" s="22"/>
      <c r="GV189" s="22"/>
      <c r="GW189" s="22"/>
      <c r="GX189" s="22"/>
      <c r="GY189" s="22"/>
      <c r="GZ189" s="22"/>
      <c r="HA189" s="22"/>
      <c r="HB189" s="22"/>
      <c r="HC189" s="22"/>
      <c r="HD189" s="22"/>
      <c r="HE189" s="22"/>
      <c r="HF189" s="22"/>
      <c r="HG189" s="22"/>
      <c r="HH189" s="22"/>
      <c r="HI189" s="22"/>
      <c r="HJ189" s="22"/>
      <c r="HK189" s="22"/>
      <c r="HL189" s="22"/>
      <c r="HM189" s="22"/>
      <c r="HN189" s="22"/>
      <c r="HO189" s="22"/>
      <c r="HP189" s="22"/>
      <c r="HQ189" s="22"/>
      <c r="HR189" s="22"/>
      <c r="HS189" s="22"/>
      <c r="HT189" s="22"/>
      <c r="HU189" s="22"/>
      <c r="HV189" s="22"/>
      <c r="HW189" s="22"/>
      <c r="HX189" s="22"/>
      <c r="HY189" s="22"/>
      <c r="HZ189" s="22"/>
      <c r="IA189" s="23"/>
      <c r="IB189" s="23"/>
      <c r="IC189" s="23"/>
      <c r="ID189" s="23"/>
      <c r="IE189" s="23"/>
      <c r="IF189" s="23"/>
      <c r="IG189" s="23"/>
      <c r="IH189" s="23"/>
      <c r="II189" s="23"/>
    </row>
    <row r="190" spans="1:243" ht="16.5" customHeight="1">
      <c r="A190" s="12"/>
      <c r="B190" s="358" t="s">
        <v>45</v>
      </c>
      <c r="C190" s="358"/>
      <c r="D190" s="198">
        <v>25</v>
      </c>
      <c r="E190" s="97">
        <v>0.8</v>
      </c>
      <c r="F190" s="97">
        <v>10.7</v>
      </c>
      <c r="G190" s="199">
        <v>25.27</v>
      </c>
      <c r="H190" s="200">
        <v>85.52</v>
      </c>
      <c r="I190" s="201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  <c r="GH190" s="5"/>
      <c r="GI190" s="5"/>
      <c r="GJ190" s="5"/>
      <c r="GK190" s="5"/>
      <c r="GL190" s="5"/>
      <c r="GM190" s="5"/>
      <c r="GN190" s="5"/>
      <c r="GO190" s="5"/>
      <c r="GP190" s="5"/>
      <c r="GQ190" s="5"/>
      <c r="GR190" s="5"/>
      <c r="GS190" s="5"/>
      <c r="GT190" s="5"/>
      <c r="GU190" s="5"/>
      <c r="GV190" s="5"/>
      <c r="GW190" s="5"/>
      <c r="GX190" s="5"/>
      <c r="GY190" s="5"/>
      <c r="GZ190" s="5"/>
      <c r="HA190" s="5"/>
      <c r="HB190" s="5"/>
      <c r="HC190" s="5"/>
      <c r="HD190" s="5"/>
      <c r="HE190" s="5"/>
      <c r="HF190" s="5"/>
      <c r="HG190" s="5"/>
      <c r="HH190" s="5"/>
      <c r="HI190" s="5"/>
      <c r="HJ190" s="5"/>
      <c r="HK190" s="5"/>
      <c r="HL190" s="5"/>
      <c r="HM190" s="5"/>
      <c r="HN190" s="5"/>
      <c r="HO190" s="5"/>
      <c r="HP190" s="5"/>
      <c r="HQ190" s="5"/>
      <c r="HR190" s="5"/>
      <c r="HS190" s="5"/>
      <c r="HT190" s="5"/>
      <c r="HU190" s="5"/>
      <c r="HV190" s="5"/>
      <c r="HW190" s="5"/>
      <c r="HX190" s="5"/>
      <c r="HY190" s="5"/>
      <c r="HZ190" s="5"/>
      <c r="IA190" s="5"/>
      <c r="IB190" s="5"/>
      <c r="IC190" s="5"/>
      <c r="ID190" s="5"/>
      <c r="IE190" s="5"/>
      <c r="IF190" s="5"/>
      <c r="IG190" s="5"/>
      <c r="IH190" s="5"/>
      <c r="II190" s="5"/>
    </row>
    <row r="191" spans="1:243" ht="15.6">
      <c r="A191" s="331" t="s">
        <v>15</v>
      </c>
      <c r="B191" s="331"/>
      <c r="C191" s="331"/>
      <c r="D191" s="331"/>
      <c r="E191" s="100">
        <v>14.476000000000001</v>
      </c>
      <c r="F191" s="100">
        <v>19.905999999999999</v>
      </c>
      <c r="G191" s="100">
        <v>85.313999999999993</v>
      </c>
      <c r="H191" s="101">
        <v>490.63</v>
      </c>
      <c r="I191" s="83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  <c r="FV191" s="5"/>
      <c r="FW191" s="5"/>
      <c r="FX191" s="5"/>
      <c r="FY191" s="5"/>
      <c r="FZ191" s="5"/>
      <c r="GA191" s="5"/>
      <c r="GB191" s="5"/>
      <c r="GC191" s="5"/>
      <c r="GD191" s="5"/>
      <c r="GE191" s="5"/>
      <c r="GF191" s="5"/>
      <c r="GG191" s="5"/>
      <c r="GH191" s="5"/>
      <c r="GI191" s="5"/>
      <c r="GJ191" s="5"/>
      <c r="GK191" s="5"/>
      <c r="GL191" s="5"/>
      <c r="GM191" s="5"/>
      <c r="GN191" s="5"/>
      <c r="GO191" s="5"/>
      <c r="GP191" s="5"/>
      <c r="GQ191" s="5"/>
      <c r="GR191" s="5"/>
      <c r="GS191" s="5"/>
      <c r="GT191" s="5"/>
      <c r="GU191" s="5"/>
      <c r="GV191" s="5"/>
      <c r="GW191" s="5"/>
      <c r="GX191" s="5"/>
      <c r="GY191" s="5"/>
      <c r="GZ191" s="5"/>
      <c r="HA191" s="5"/>
      <c r="HB191" s="5"/>
      <c r="HC191" s="5"/>
      <c r="HD191" s="5"/>
      <c r="HE191" s="5"/>
      <c r="HF191" s="5"/>
      <c r="HG191" s="5"/>
      <c r="HH191" s="5"/>
      <c r="HI191" s="5"/>
      <c r="HJ191" s="5"/>
      <c r="HK191" s="5"/>
      <c r="HL191" s="5"/>
      <c r="HM191" s="5"/>
      <c r="HN191" s="5"/>
      <c r="HO191" s="5"/>
      <c r="HP191" s="5"/>
      <c r="HQ191" s="5"/>
      <c r="HR191" s="5"/>
      <c r="HS191" s="5"/>
      <c r="HT191" s="5"/>
      <c r="HU191" s="5"/>
      <c r="HV191" s="5"/>
      <c r="HW191" s="5"/>
      <c r="HX191" s="5"/>
      <c r="HY191" s="5"/>
      <c r="HZ191" s="5"/>
      <c r="IA191" s="5"/>
      <c r="IB191" s="5"/>
      <c r="IC191" s="5"/>
      <c r="ID191" s="5"/>
      <c r="IE191" s="5"/>
      <c r="IF191" s="5"/>
      <c r="IG191" s="5"/>
      <c r="IH191" s="5"/>
      <c r="II191" s="5"/>
    </row>
    <row r="192" spans="1:243" ht="16.5" customHeight="1">
      <c r="A192" s="338" t="s">
        <v>16</v>
      </c>
      <c r="B192" s="338"/>
      <c r="C192" s="338"/>
      <c r="D192" s="338"/>
      <c r="E192" s="338"/>
      <c r="F192" s="338"/>
      <c r="G192" s="338"/>
      <c r="H192" s="338"/>
      <c r="I192" s="338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  <c r="FW192" s="5"/>
      <c r="FX192" s="5"/>
      <c r="FY192" s="5"/>
      <c r="FZ192" s="5"/>
      <c r="GA192" s="5"/>
      <c r="GB192" s="5"/>
      <c r="GC192" s="5"/>
      <c r="GD192" s="5"/>
      <c r="GE192" s="5"/>
      <c r="GF192" s="5"/>
      <c r="GG192" s="5"/>
      <c r="GH192" s="5"/>
      <c r="GI192" s="5"/>
      <c r="GJ192" s="5"/>
      <c r="GK192" s="5"/>
      <c r="GL192" s="5"/>
      <c r="GM192" s="5"/>
      <c r="GN192" s="5"/>
      <c r="GO192" s="5"/>
      <c r="GP192" s="5"/>
      <c r="GQ192" s="5"/>
      <c r="GR192" s="5"/>
      <c r="GS192" s="5"/>
      <c r="GT192" s="5"/>
      <c r="GU192" s="5"/>
      <c r="GV192" s="5"/>
      <c r="GW192" s="5"/>
      <c r="GX192" s="5"/>
      <c r="GY192" s="5"/>
      <c r="GZ192" s="5"/>
      <c r="HA192" s="5"/>
      <c r="HB192" s="5"/>
      <c r="HC192" s="5"/>
      <c r="HD192" s="5"/>
      <c r="HE192" s="5"/>
      <c r="HF192" s="5"/>
      <c r="HG192" s="5"/>
      <c r="HH192" s="5"/>
      <c r="HI192" s="5"/>
      <c r="HJ192" s="5"/>
      <c r="HK192" s="5"/>
      <c r="HL192" s="5"/>
      <c r="HM192" s="5"/>
      <c r="HN192" s="5"/>
      <c r="HO192" s="5"/>
      <c r="HP192" s="5"/>
      <c r="HQ192" s="5"/>
      <c r="HR192" s="5"/>
      <c r="HS192" s="5"/>
      <c r="HT192" s="5"/>
      <c r="HU192" s="5"/>
      <c r="HV192" s="5"/>
      <c r="HW192" s="5"/>
      <c r="HX192" s="5"/>
      <c r="HY192" s="5"/>
      <c r="HZ192" s="5"/>
      <c r="IA192" s="5"/>
      <c r="IB192" s="5"/>
      <c r="IC192" s="5"/>
      <c r="ID192" s="5"/>
      <c r="IE192" s="5"/>
      <c r="IF192" s="5"/>
      <c r="IG192" s="5"/>
      <c r="IH192" s="5"/>
      <c r="II192" s="5"/>
    </row>
    <row r="193" spans="1:245" ht="15.75" customHeight="1">
      <c r="A193" s="27"/>
      <c r="B193" s="339" t="s">
        <v>17</v>
      </c>
      <c r="C193" s="339"/>
      <c r="D193" s="28">
        <v>100</v>
      </c>
      <c r="E193" s="130">
        <v>1.1000000000000001</v>
      </c>
      <c r="F193" s="130">
        <v>0.1</v>
      </c>
      <c r="G193" s="130">
        <v>3.8</v>
      </c>
      <c r="H193" s="131">
        <v>22</v>
      </c>
      <c r="I193" s="31">
        <v>45</v>
      </c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  <c r="AB193" s="53"/>
      <c r="AC193" s="53"/>
      <c r="AD193" s="53"/>
      <c r="AE193" s="53"/>
      <c r="AF193" s="53"/>
      <c r="AG193" s="53"/>
      <c r="AH193" s="53"/>
      <c r="AI193" s="53"/>
      <c r="AJ193" s="53"/>
      <c r="AK193" s="53"/>
      <c r="AL193" s="53"/>
      <c r="AM193" s="53"/>
      <c r="AN193" s="53"/>
      <c r="AO193" s="53"/>
      <c r="AP193" s="53"/>
      <c r="AQ193" s="53"/>
      <c r="AR193" s="53"/>
      <c r="AS193" s="53"/>
      <c r="AT193" s="53"/>
      <c r="AU193" s="53"/>
      <c r="AV193" s="53"/>
      <c r="AW193" s="53"/>
      <c r="AX193" s="53"/>
      <c r="AY193" s="53"/>
      <c r="AZ193" s="53"/>
      <c r="BA193" s="53"/>
      <c r="BB193" s="53"/>
      <c r="BC193" s="53"/>
      <c r="BD193" s="53"/>
      <c r="BE193" s="53"/>
      <c r="BF193" s="53"/>
      <c r="BG193" s="53"/>
      <c r="BH193" s="53"/>
      <c r="BI193" s="53"/>
      <c r="BJ193" s="53"/>
      <c r="BK193" s="53"/>
      <c r="BL193" s="53"/>
      <c r="BM193" s="53"/>
      <c r="BN193" s="53"/>
      <c r="BO193" s="53"/>
      <c r="BP193" s="53"/>
      <c r="BQ193" s="53"/>
      <c r="BR193" s="53"/>
      <c r="BS193" s="53"/>
      <c r="BT193" s="53"/>
      <c r="BU193" s="53"/>
      <c r="BV193" s="53"/>
      <c r="BW193" s="53"/>
      <c r="BX193" s="53"/>
      <c r="BY193" s="53"/>
      <c r="BZ193" s="53"/>
      <c r="CA193" s="53"/>
      <c r="CB193" s="53"/>
      <c r="CC193" s="53"/>
      <c r="CD193" s="53"/>
      <c r="CE193" s="53"/>
      <c r="CF193" s="53"/>
      <c r="CG193" s="53"/>
      <c r="CH193" s="53"/>
      <c r="CI193" s="53"/>
      <c r="CJ193" s="53"/>
      <c r="CK193" s="53"/>
      <c r="CL193" s="53"/>
      <c r="CM193" s="53"/>
      <c r="CN193" s="53"/>
      <c r="CO193" s="53"/>
      <c r="CP193" s="53"/>
      <c r="CQ193" s="53"/>
      <c r="CR193" s="53"/>
      <c r="CS193" s="53"/>
      <c r="CT193" s="53"/>
      <c r="CU193" s="53"/>
      <c r="CV193" s="53"/>
      <c r="CW193" s="53"/>
      <c r="CX193" s="53"/>
      <c r="CY193" s="53"/>
      <c r="CZ193" s="53"/>
      <c r="DA193" s="53"/>
      <c r="DB193" s="53"/>
      <c r="DC193" s="53"/>
      <c r="DD193" s="53"/>
      <c r="DE193" s="53"/>
      <c r="DF193" s="53"/>
      <c r="DG193" s="53"/>
      <c r="DH193" s="53"/>
      <c r="DI193" s="53"/>
      <c r="DJ193" s="53"/>
      <c r="DK193" s="53"/>
      <c r="DL193" s="53"/>
      <c r="DM193" s="53"/>
      <c r="DN193" s="53"/>
      <c r="DO193" s="53"/>
      <c r="DP193" s="53"/>
      <c r="DQ193" s="53"/>
      <c r="DR193" s="53"/>
      <c r="DS193" s="53"/>
      <c r="DT193" s="53"/>
      <c r="DU193" s="53"/>
      <c r="DV193" s="53"/>
      <c r="DW193" s="53"/>
      <c r="DX193" s="53"/>
      <c r="DY193" s="53"/>
      <c r="DZ193" s="53"/>
      <c r="EA193" s="53"/>
      <c r="EB193" s="53"/>
      <c r="EC193" s="53"/>
      <c r="ED193" s="53"/>
      <c r="EE193" s="53"/>
      <c r="EF193" s="53"/>
      <c r="EG193" s="53"/>
      <c r="EH193" s="53"/>
      <c r="EI193" s="53"/>
      <c r="EJ193" s="53"/>
      <c r="EK193" s="53"/>
      <c r="EL193" s="53"/>
      <c r="EM193" s="53"/>
      <c r="EN193" s="53"/>
      <c r="EO193" s="53"/>
      <c r="EP193" s="53"/>
      <c r="EQ193" s="53"/>
      <c r="ER193" s="53"/>
      <c r="ES193" s="53"/>
      <c r="ET193" s="53"/>
      <c r="EU193" s="53"/>
      <c r="EV193" s="53"/>
      <c r="EW193" s="53"/>
      <c r="EX193" s="53"/>
      <c r="EY193" s="53"/>
      <c r="EZ193" s="53"/>
      <c r="FA193" s="53"/>
      <c r="FB193" s="53"/>
      <c r="FC193" s="53"/>
      <c r="FD193" s="53"/>
      <c r="FE193" s="53"/>
      <c r="FF193" s="53"/>
      <c r="FG193" s="53"/>
      <c r="FH193" s="53"/>
      <c r="FI193" s="53"/>
      <c r="FJ193" s="53"/>
      <c r="FK193" s="53"/>
      <c r="FL193" s="53"/>
      <c r="FM193" s="53"/>
      <c r="FN193" s="53"/>
      <c r="FO193" s="53"/>
      <c r="FP193" s="53"/>
      <c r="FQ193" s="53"/>
      <c r="FR193" s="53"/>
      <c r="FS193" s="53"/>
      <c r="FT193" s="53"/>
      <c r="FU193" s="53"/>
      <c r="FV193" s="53"/>
      <c r="FW193" s="53"/>
      <c r="FX193" s="53"/>
      <c r="FY193" s="53"/>
      <c r="FZ193" s="53"/>
      <c r="GA193" s="53"/>
      <c r="GB193" s="53"/>
      <c r="GC193" s="53"/>
      <c r="GD193" s="53"/>
      <c r="GE193" s="53"/>
      <c r="GF193" s="53"/>
      <c r="GG193" s="53"/>
      <c r="GH193" s="53"/>
      <c r="GI193" s="53"/>
      <c r="GJ193" s="53"/>
      <c r="GK193" s="53"/>
      <c r="GL193" s="53"/>
      <c r="GM193" s="53"/>
      <c r="GN193" s="53"/>
      <c r="GO193" s="53"/>
      <c r="GP193" s="53"/>
      <c r="GQ193" s="53"/>
      <c r="GR193" s="53"/>
      <c r="GS193" s="53"/>
      <c r="GT193" s="53"/>
      <c r="GU193" s="53"/>
      <c r="GV193" s="53"/>
      <c r="GW193" s="53"/>
      <c r="GX193" s="53"/>
      <c r="GY193" s="53"/>
      <c r="GZ193" s="53"/>
      <c r="HA193" s="53"/>
      <c r="HB193" s="53"/>
      <c r="HC193" s="53"/>
      <c r="HD193" s="53"/>
      <c r="HE193" s="53"/>
      <c r="HF193" s="53"/>
      <c r="HG193" s="53"/>
      <c r="HH193" s="53"/>
      <c r="HI193" s="53"/>
      <c r="HJ193" s="53"/>
      <c r="HK193" s="53"/>
      <c r="HL193" s="53"/>
      <c r="HM193" s="53"/>
      <c r="HN193" s="53"/>
      <c r="HO193" s="53"/>
      <c r="HP193" s="53"/>
      <c r="HQ193" s="53"/>
      <c r="HR193" s="53"/>
      <c r="HS193" s="53"/>
      <c r="HT193" s="53"/>
      <c r="HU193" s="53"/>
      <c r="HV193" s="53"/>
      <c r="HW193" s="53"/>
      <c r="HX193" s="53"/>
      <c r="HY193" s="53"/>
      <c r="HZ193" s="53"/>
      <c r="IA193" s="53"/>
      <c r="IB193" s="53"/>
      <c r="IC193" s="190"/>
      <c r="ID193" s="190"/>
      <c r="IE193" s="190"/>
      <c r="IF193" s="190"/>
      <c r="IG193" s="190"/>
      <c r="IH193" s="190"/>
      <c r="II193" s="190"/>
      <c r="IJ193" s="190"/>
      <c r="IK193" s="190"/>
    </row>
    <row r="194" spans="1:245" ht="15.75" customHeight="1">
      <c r="A194" s="12"/>
      <c r="B194" s="329" t="s">
        <v>75</v>
      </c>
      <c r="C194" s="329"/>
      <c r="D194" s="127">
        <v>250</v>
      </c>
      <c r="E194" s="202">
        <v>2.02</v>
      </c>
      <c r="F194" s="202">
        <v>5.01</v>
      </c>
      <c r="G194" s="202">
        <v>13.44</v>
      </c>
      <c r="H194" s="203">
        <v>121.14</v>
      </c>
      <c r="I194" s="204">
        <v>83</v>
      </c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  <c r="FY194" s="5"/>
      <c r="FZ194" s="5"/>
      <c r="GA194" s="5"/>
      <c r="GB194" s="5"/>
      <c r="GC194" s="5"/>
      <c r="GD194" s="5"/>
      <c r="GE194" s="5"/>
      <c r="GF194" s="5"/>
      <c r="GG194" s="5"/>
      <c r="GH194" s="5"/>
      <c r="GI194" s="5"/>
      <c r="GJ194" s="5"/>
      <c r="GK194" s="5"/>
      <c r="GL194" s="5"/>
      <c r="GM194" s="5"/>
      <c r="GN194" s="5"/>
      <c r="GO194" s="5"/>
      <c r="GP194" s="5"/>
      <c r="GQ194" s="5"/>
      <c r="GR194" s="5"/>
      <c r="GS194" s="5"/>
      <c r="GT194" s="5"/>
      <c r="GU194" s="5"/>
      <c r="GV194" s="5"/>
      <c r="GW194" s="5"/>
      <c r="GX194" s="5"/>
      <c r="GY194" s="5"/>
      <c r="GZ194" s="5"/>
      <c r="HA194" s="5"/>
      <c r="HB194" s="5"/>
      <c r="HC194" s="5"/>
      <c r="HD194" s="5"/>
      <c r="HE194" s="5"/>
      <c r="HF194" s="5"/>
      <c r="HG194" s="5"/>
      <c r="HH194" s="5"/>
      <c r="HI194" s="5"/>
      <c r="HJ194" s="5"/>
      <c r="HK194" s="5"/>
      <c r="HL194" s="5"/>
      <c r="HM194" s="5"/>
      <c r="HN194" s="5"/>
      <c r="HO194" s="5"/>
      <c r="HP194" s="5"/>
      <c r="HQ194" s="5"/>
      <c r="HR194" s="5"/>
      <c r="HS194" s="5"/>
      <c r="HT194" s="5"/>
      <c r="HU194" s="5"/>
      <c r="HV194" s="5"/>
      <c r="HW194" s="5"/>
      <c r="HX194" s="5"/>
      <c r="HY194" s="5"/>
      <c r="HZ194" s="5"/>
      <c r="IA194" s="37"/>
      <c r="IB194" s="37"/>
      <c r="IC194" s="5"/>
      <c r="ID194" s="5"/>
      <c r="IE194" s="5"/>
      <c r="IF194" s="5"/>
      <c r="IG194" s="5"/>
      <c r="IH194" s="5"/>
      <c r="II194" s="5"/>
      <c r="IJ194" s="5"/>
      <c r="IK194" s="5"/>
    </row>
    <row r="195" spans="1:245" ht="15.75" customHeight="1">
      <c r="A195" s="114"/>
      <c r="B195" s="328" t="s">
        <v>69</v>
      </c>
      <c r="C195" s="328"/>
      <c r="D195" s="39">
        <v>180</v>
      </c>
      <c r="E195" s="40">
        <v>7.9</v>
      </c>
      <c r="F195" s="40">
        <v>9.25</v>
      </c>
      <c r="G195" s="40">
        <v>46.3</v>
      </c>
      <c r="H195" s="205">
        <v>300.61</v>
      </c>
      <c r="I195" s="43">
        <v>302</v>
      </c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  <c r="AZ195" s="32"/>
      <c r="BA195" s="32"/>
      <c r="BB195" s="32"/>
      <c r="BC195" s="32"/>
      <c r="BD195" s="32"/>
      <c r="BE195" s="32"/>
      <c r="BF195" s="32"/>
      <c r="BG195" s="32"/>
      <c r="BH195" s="32"/>
      <c r="BI195" s="32"/>
      <c r="BJ195" s="32"/>
      <c r="BK195" s="32"/>
      <c r="BL195" s="32"/>
      <c r="BM195" s="32"/>
      <c r="BN195" s="32"/>
      <c r="BO195" s="32"/>
      <c r="BP195" s="32"/>
      <c r="BQ195" s="32"/>
      <c r="BR195" s="32"/>
      <c r="BS195" s="32"/>
      <c r="BT195" s="32"/>
      <c r="BU195" s="32"/>
      <c r="BV195" s="32"/>
      <c r="BW195" s="32"/>
      <c r="BX195" s="32"/>
      <c r="BY195" s="32"/>
      <c r="BZ195" s="32"/>
      <c r="CA195" s="32"/>
      <c r="CB195" s="32"/>
      <c r="CC195" s="32"/>
      <c r="CD195" s="32"/>
      <c r="CE195" s="32"/>
      <c r="CF195" s="32"/>
      <c r="CG195" s="32"/>
      <c r="CH195" s="32"/>
      <c r="CI195" s="32"/>
      <c r="CJ195" s="32"/>
      <c r="CK195" s="32"/>
      <c r="CL195" s="32"/>
      <c r="CM195" s="32"/>
      <c r="CN195" s="32"/>
      <c r="CO195" s="32"/>
      <c r="CP195" s="32"/>
      <c r="CQ195" s="32"/>
      <c r="CR195" s="32"/>
      <c r="CS195" s="32"/>
      <c r="CT195" s="32"/>
      <c r="CU195" s="32"/>
      <c r="CV195" s="32"/>
      <c r="CW195" s="32"/>
      <c r="CX195" s="32"/>
      <c r="CY195" s="32"/>
      <c r="CZ195" s="32"/>
      <c r="DA195" s="32"/>
      <c r="DB195" s="32"/>
      <c r="DC195" s="32"/>
      <c r="DD195" s="32"/>
      <c r="DE195" s="32"/>
      <c r="DF195" s="32"/>
      <c r="DG195" s="32"/>
      <c r="DH195" s="32"/>
      <c r="DI195" s="32"/>
      <c r="DJ195" s="32"/>
      <c r="DK195" s="32"/>
      <c r="DL195" s="32"/>
      <c r="DM195" s="32"/>
      <c r="DN195" s="32"/>
      <c r="DO195" s="32"/>
      <c r="DP195" s="32"/>
      <c r="DQ195" s="32"/>
      <c r="DR195" s="32"/>
      <c r="DS195" s="32"/>
      <c r="DT195" s="32"/>
      <c r="DU195" s="32"/>
      <c r="DV195" s="32"/>
      <c r="DW195" s="32"/>
      <c r="DX195" s="32"/>
      <c r="DY195" s="32"/>
      <c r="DZ195" s="32"/>
      <c r="EA195" s="32"/>
      <c r="EB195" s="32"/>
      <c r="EC195" s="32"/>
      <c r="ED195" s="32"/>
      <c r="EE195" s="32"/>
      <c r="EF195" s="32"/>
      <c r="EG195" s="32"/>
      <c r="EH195" s="32"/>
      <c r="EI195" s="32"/>
      <c r="EJ195" s="32"/>
      <c r="EK195" s="32"/>
      <c r="EL195" s="32"/>
      <c r="EM195" s="32"/>
      <c r="EN195" s="32"/>
      <c r="EO195" s="32"/>
      <c r="EP195" s="32"/>
      <c r="EQ195" s="32"/>
      <c r="ER195" s="32"/>
      <c r="ES195" s="32"/>
      <c r="ET195" s="32"/>
      <c r="EU195" s="32"/>
      <c r="EV195" s="32"/>
      <c r="EW195" s="32"/>
      <c r="EX195" s="32"/>
      <c r="EY195" s="32"/>
      <c r="EZ195" s="32"/>
      <c r="FA195" s="32"/>
      <c r="FB195" s="32"/>
      <c r="FC195" s="32"/>
      <c r="FD195" s="32"/>
      <c r="FE195" s="32"/>
      <c r="FF195" s="32"/>
      <c r="FG195" s="32"/>
      <c r="FH195" s="32"/>
      <c r="FI195" s="32"/>
      <c r="FJ195" s="32"/>
      <c r="FK195" s="32"/>
      <c r="FL195" s="32"/>
      <c r="FM195" s="32"/>
      <c r="FN195" s="32"/>
      <c r="FO195" s="32"/>
      <c r="FP195" s="32"/>
      <c r="FQ195" s="32"/>
      <c r="FR195" s="32"/>
      <c r="FS195" s="32"/>
      <c r="FT195" s="32"/>
      <c r="FU195" s="32"/>
      <c r="FV195" s="32"/>
      <c r="FW195" s="32"/>
      <c r="FX195" s="32"/>
      <c r="FY195" s="32"/>
      <c r="FZ195" s="32"/>
      <c r="GA195" s="32"/>
      <c r="GB195" s="32"/>
      <c r="GC195" s="32"/>
      <c r="GD195" s="32"/>
      <c r="GE195" s="32"/>
      <c r="GF195" s="32"/>
      <c r="GG195" s="32"/>
      <c r="GH195" s="32"/>
      <c r="GI195" s="32"/>
      <c r="GJ195" s="32"/>
      <c r="GK195" s="32"/>
      <c r="GL195" s="32"/>
      <c r="GM195" s="32"/>
      <c r="GN195" s="32"/>
      <c r="GO195" s="32"/>
      <c r="GP195" s="32"/>
      <c r="GQ195" s="32"/>
      <c r="GR195" s="32"/>
      <c r="GS195" s="32"/>
      <c r="GT195" s="32"/>
      <c r="GU195" s="32"/>
      <c r="GV195" s="32"/>
      <c r="GW195" s="32"/>
      <c r="GX195" s="32"/>
      <c r="GY195" s="32"/>
      <c r="GZ195" s="32"/>
      <c r="HA195" s="32"/>
      <c r="HB195" s="32"/>
      <c r="HC195" s="32"/>
      <c r="HD195" s="32"/>
      <c r="HE195" s="32"/>
      <c r="HF195" s="32"/>
      <c r="HG195" s="32"/>
      <c r="HH195" s="32"/>
      <c r="HI195" s="32"/>
      <c r="HJ195" s="32"/>
      <c r="HK195" s="32"/>
      <c r="HL195" s="32"/>
      <c r="HM195" s="32"/>
      <c r="HN195" s="32"/>
      <c r="HO195" s="32"/>
      <c r="HP195" s="32"/>
      <c r="HQ195" s="32"/>
      <c r="HR195" s="32"/>
      <c r="HS195" s="32"/>
      <c r="HT195" s="32"/>
      <c r="HU195" s="32"/>
      <c r="HV195" s="32"/>
      <c r="HW195" s="32"/>
      <c r="HX195" s="32"/>
      <c r="HY195" s="32"/>
      <c r="HZ195" s="32"/>
      <c r="IA195" s="32"/>
      <c r="IB195" s="32"/>
      <c r="IC195" s="189"/>
      <c r="ID195" s="189"/>
      <c r="IE195" s="189"/>
      <c r="IF195" s="189"/>
      <c r="IG195" s="189"/>
      <c r="IH195" s="189"/>
      <c r="II195" s="189"/>
      <c r="IJ195" s="189"/>
      <c r="IK195" s="189"/>
    </row>
    <row r="196" spans="1:245" ht="15.75" customHeight="1">
      <c r="A196" s="38"/>
      <c r="B196" s="328" t="s">
        <v>76</v>
      </c>
      <c r="C196" s="328"/>
      <c r="D196" s="90">
        <v>170</v>
      </c>
      <c r="E196" s="49">
        <v>8.1300000000000008</v>
      </c>
      <c r="F196" s="49">
        <v>9.01</v>
      </c>
      <c r="G196" s="49">
        <v>10.72</v>
      </c>
      <c r="H196" s="91">
        <v>157</v>
      </c>
      <c r="I196" s="116">
        <v>278</v>
      </c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  <c r="AB196" s="53"/>
      <c r="AC196" s="53"/>
      <c r="AD196" s="53"/>
      <c r="AE196" s="53"/>
      <c r="AF196" s="53"/>
      <c r="AG196" s="53"/>
      <c r="AH196" s="53"/>
      <c r="AI196" s="53"/>
      <c r="AJ196" s="53"/>
      <c r="AK196" s="53"/>
      <c r="AL196" s="53"/>
      <c r="AM196" s="53"/>
      <c r="AN196" s="53"/>
      <c r="AO196" s="53"/>
      <c r="AP196" s="53"/>
      <c r="AQ196" s="53"/>
      <c r="AR196" s="53"/>
      <c r="AS196" s="53"/>
      <c r="AT196" s="53"/>
      <c r="AU196" s="53"/>
      <c r="AV196" s="53"/>
      <c r="AW196" s="53"/>
      <c r="AX196" s="53"/>
      <c r="AY196" s="53"/>
      <c r="AZ196" s="53"/>
      <c r="BA196" s="53"/>
      <c r="BB196" s="53"/>
      <c r="BC196" s="53"/>
      <c r="BD196" s="53"/>
      <c r="BE196" s="53"/>
      <c r="BF196" s="53"/>
      <c r="BG196" s="53"/>
      <c r="BH196" s="53"/>
      <c r="BI196" s="53"/>
      <c r="BJ196" s="53"/>
      <c r="BK196" s="53"/>
      <c r="BL196" s="53"/>
      <c r="BM196" s="53"/>
      <c r="BN196" s="53"/>
      <c r="BO196" s="53"/>
      <c r="BP196" s="53"/>
      <c r="BQ196" s="53"/>
      <c r="BR196" s="53"/>
      <c r="BS196" s="53"/>
      <c r="BT196" s="53"/>
      <c r="BU196" s="53"/>
      <c r="BV196" s="53"/>
      <c r="BW196" s="53"/>
      <c r="BX196" s="53"/>
      <c r="BY196" s="53"/>
      <c r="BZ196" s="53"/>
      <c r="CA196" s="53"/>
      <c r="CB196" s="53"/>
      <c r="CC196" s="53"/>
      <c r="CD196" s="53"/>
      <c r="CE196" s="53"/>
      <c r="CF196" s="53"/>
      <c r="CG196" s="53"/>
      <c r="CH196" s="53"/>
      <c r="CI196" s="53"/>
      <c r="CJ196" s="53"/>
      <c r="CK196" s="53"/>
      <c r="CL196" s="53"/>
      <c r="CM196" s="53"/>
      <c r="CN196" s="53"/>
      <c r="CO196" s="53"/>
      <c r="CP196" s="53"/>
      <c r="CQ196" s="53"/>
      <c r="CR196" s="53"/>
      <c r="CS196" s="53"/>
      <c r="CT196" s="53"/>
      <c r="CU196" s="53"/>
      <c r="CV196" s="53"/>
      <c r="CW196" s="53"/>
      <c r="CX196" s="53"/>
      <c r="CY196" s="53"/>
      <c r="CZ196" s="53"/>
      <c r="DA196" s="53"/>
      <c r="DB196" s="53"/>
      <c r="DC196" s="53"/>
      <c r="DD196" s="53"/>
      <c r="DE196" s="53"/>
      <c r="DF196" s="53"/>
      <c r="DG196" s="53"/>
      <c r="DH196" s="53"/>
      <c r="DI196" s="53"/>
      <c r="DJ196" s="53"/>
      <c r="DK196" s="53"/>
      <c r="DL196" s="53"/>
      <c r="DM196" s="53"/>
      <c r="DN196" s="53"/>
      <c r="DO196" s="53"/>
      <c r="DP196" s="53"/>
      <c r="DQ196" s="53"/>
      <c r="DR196" s="53"/>
      <c r="DS196" s="53"/>
      <c r="DT196" s="53"/>
      <c r="DU196" s="53"/>
      <c r="DV196" s="53"/>
      <c r="DW196" s="53"/>
      <c r="DX196" s="53"/>
      <c r="DY196" s="53"/>
      <c r="DZ196" s="53"/>
      <c r="EA196" s="53"/>
      <c r="EB196" s="53"/>
      <c r="EC196" s="53"/>
      <c r="ED196" s="53"/>
      <c r="EE196" s="53"/>
      <c r="EF196" s="53"/>
      <c r="EG196" s="53"/>
      <c r="EH196" s="53"/>
      <c r="EI196" s="53"/>
      <c r="EJ196" s="53"/>
      <c r="EK196" s="53"/>
      <c r="EL196" s="53"/>
      <c r="EM196" s="53"/>
      <c r="EN196" s="53"/>
      <c r="EO196" s="53"/>
      <c r="EP196" s="53"/>
      <c r="EQ196" s="53"/>
      <c r="ER196" s="53"/>
      <c r="ES196" s="53"/>
      <c r="ET196" s="53"/>
      <c r="EU196" s="53"/>
      <c r="EV196" s="53"/>
      <c r="EW196" s="53"/>
      <c r="EX196" s="53"/>
      <c r="EY196" s="53"/>
      <c r="EZ196" s="53"/>
      <c r="FA196" s="53"/>
      <c r="FB196" s="53"/>
      <c r="FC196" s="53"/>
      <c r="FD196" s="53"/>
      <c r="FE196" s="53"/>
      <c r="FF196" s="53"/>
      <c r="FG196" s="53"/>
      <c r="FH196" s="53"/>
      <c r="FI196" s="53"/>
      <c r="FJ196" s="53"/>
      <c r="FK196" s="53"/>
      <c r="FL196" s="53"/>
      <c r="FM196" s="53"/>
      <c r="FN196" s="53"/>
      <c r="FO196" s="53"/>
      <c r="FP196" s="53"/>
      <c r="FQ196" s="53"/>
      <c r="FR196" s="53"/>
      <c r="FS196" s="53"/>
      <c r="FT196" s="53"/>
      <c r="FU196" s="53"/>
      <c r="FV196" s="53"/>
      <c r="FW196" s="53"/>
      <c r="FX196" s="53"/>
      <c r="FY196" s="53"/>
      <c r="FZ196" s="53"/>
      <c r="GA196" s="53"/>
      <c r="GB196" s="53"/>
      <c r="GC196" s="53"/>
      <c r="GD196" s="53"/>
      <c r="GE196" s="53"/>
      <c r="GF196" s="53"/>
      <c r="GG196" s="53"/>
      <c r="GH196" s="53"/>
      <c r="GI196" s="53"/>
      <c r="GJ196" s="53"/>
      <c r="GK196" s="53"/>
      <c r="GL196" s="53"/>
      <c r="GM196" s="53"/>
      <c r="GN196" s="53"/>
      <c r="GO196" s="53"/>
      <c r="GP196" s="53"/>
      <c r="GQ196" s="53"/>
      <c r="GR196" s="53"/>
      <c r="GS196" s="53"/>
      <c r="GT196" s="53"/>
      <c r="GU196" s="53"/>
      <c r="GV196" s="53"/>
      <c r="GW196" s="53"/>
      <c r="GX196" s="53"/>
      <c r="GY196" s="53"/>
      <c r="GZ196" s="53"/>
      <c r="HA196" s="53"/>
      <c r="HB196" s="53"/>
      <c r="HC196" s="53"/>
      <c r="HD196" s="53"/>
      <c r="HE196" s="53"/>
      <c r="HF196" s="53"/>
      <c r="HG196" s="53"/>
      <c r="HH196" s="53"/>
      <c r="HI196" s="53"/>
      <c r="HJ196" s="53"/>
      <c r="HK196" s="53"/>
      <c r="HL196" s="53"/>
      <c r="HM196" s="53"/>
      <c r="HN196" s="53"/>
      <c r="HO196" s="53"/>
      <c r="HP196" s="53"/>
      <c r="HQ196" s="53"/>
      <c r="HR196" s="53"/>
      <c r="HS196" s="53"/>
      <c r="HT196" s="53"/>
      <c r="HU196" s="53"/>
      <c r="HV196" s="53"/>
      <c r="HW196" s="53"/>
      <c r="HX196" s="53"/>
      <c r="HY196" s="53"/>
      <c r="HZ196" s="53"/>
      <c r="IA196" s="53"/>
      <c r="IB196" s="53"/>
      <c r="IC196" s="190"/>
      <c r="ID196" s="190"/>
      <c r="IE196" s="190"/>
      <c r="IF196" s="190"/>
      <c r="IG196" s="190"/>
      <c r="IH196" s="190"/>
      <c r="II196" s="190"/>
      <c r="IJ196" s="190"/>
      <c r="IK196" s="190"/>
    </row>
    <row r="197" spans="1:245" ht="15.75" customHeight="1">
      <c r="A197" s="33"/>
      <c r="B197" s="329" t="s">
        <v>77</v>
      </c>
      <c r="C197" s="329"/>
      <c r="D197" s="55">
        <v>180</v>
      </c>
      <c r="E197" s="14">
        <v>0.66</v>
      </c>
      <c r="F197" s="14">
        <v>0.35</v>
      </c>
      <c r="G197" s="14">
        <v>41.85</v>
      </c>
      <c r="H197" s="15">
        <v>132.80000000000001</v>
      </c>
      <c r="I197" s="47">
        <v>349</v>
      </c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  <c r="BT197" s="22"/>
      <c r="BU197" s="22"/>
      <c r="BV197" s="22"/>
      <c r="BW197" s="22"/>
      <c r="BX197" s="22"/>
      <c r="BY197" s="22"/>
      <c r="BZ197" s="22"/>
      <c r="CA197" s="22"/>
      <c r="CB197" s="22"/>
      <c r="CC197" s="22"/>
      <c r="CD197" s="22"/>
      <c r="CE197" s="22"/>
      <c r="CF197" s="22"/>
      <c r="CG197" s="22"/>
      <c r="CH197" s="22"/>
      <c r="CI197" s="22"/>
      <c r="CJ197" s="22"/>
      <c r="CK197" s="22"/>
      <c r="CL197" s="22"/>
      <c r="CM197" s="22"/>
      <c r="CN197" s="22"/>
      <c r="CO197" s="22"/>
      <c r="CP197" s="22"/>
      <c r="CQ197" s="22"/>
      <c r="CR197" s="22"/>
      <c r="CS197" s="22"/>
      <c r="CT197" s="22"/>
      <c r="CU197" s="22"/>
      <c r="CV197" s="22"/>
      <c r="CW197" s="22"/>
      <c r="CX197" s="22"/>
      <c r="CY197" s="22"/>
      <c r="CZ197" s="22"/>
      <c r="DA197" s="22"/>
      <c r="DB197" s="22"/>
      <c r="DC197" s="22"/>
      <c r="DD197" s="22"/>
      <c r="DE197" s="22"/>
      <c r="DF197" s="22"/>
      <c r="DG197" s="22"/>
      <c r="DH197" s="22"/>
      <c r="DI197" s="22"/>
      <c r="DJ197" s="22"/>
      <c r="DK197" s="22"/>
      <c r="DL197" s="22"/>
      <c r="DM197" s="22"/>
      <c r="DN197" s="22"/>
      <c r="DO197" s="22"/>
      <c r="DP197" s="22"/>
      <c r="DQ197" s="22"/>
      <c r="DR197" s="22"/>
      <c r="DS197" s="22"/>
      <c r="DT197" s="22"/>
      <c r="DU197" s="22"/>
      <c r="DV197" s="22"/>
      <c r="DW197" s="22"/>
      <c r="DX197" s="22"/>
      <c r="DY197" s="22"/>
      <c r="DZ197" s="22"/>
      <c r="EA197" s="22"/>
      <c r="EB197" s="22"/>
      <c r="EC197" s="22"/>
      <c r="ED197" s="22"/>
      <c r="EE197" s="22"/>
      <c r="EF197" s="22"/>
      <c r="EG197" s="22"/>
      <c r="EH197" s="22"/>
      <c r="EI197" s="22"/>
      <c r="EJ197" s="22"/>
      <c r="EK197" s="22"/>
      <c r="EL197" s="22"/>
      <c r="EM197" s="22"/>
      <c r="EN197" s="22"/>
      <c r="EO197" s="22"/>
      <c r="EP197" s="22"/>
      <c r="EQ197" s="22"/>
      <c r="ER197" s="22"/>
      <c r="ES197" s="22"/>
      <c r="ET197" s="22"/>
      <c r="EU197" s="22"/>
      <c r="EV197" s="22"/>
      <c r="EW197" s="22"/>
      <c r="EX197" s="22"/>
      <c r="EY197" s="22"/>
      <c r="EZ197" s="22"/>
      <c r="FA197" s="22"/>
      <c r="FB197" s="22"/>
      <c r="FC197" s="22"/>
      <c r="FD197" s="22"/>
      <c r="FE197" s="22"/>
      <c r="FF197" s="22"/>
      <c r="FG197" s="22"/>
      <c r="FH197" s="22"/>
      <c r="FI197" s="22"/>
      <c r="FJ197" s="22"/>
      <c r="FK197" s="22"/>
      <c r="FL197" s="22"/>
      <c r="FM197" s="22"/>
      <c r="FN197" s="22"/>
      <c r="FO197" s="22"/>
      <c r="FP197" s="22"/>
      <c r="FQ197" s="22"/>
      <c r="FR197" s="22"/>
      <c r="FS197" s="22"/>
      <c r="FT197" s="22"/>
      <c r="FU197" s="22"/>
      <c r="FV197" s="22"/>
      <c r="FW197" s="22"/>
      <c r="FX197" s="22"/>
      <c r="FY197" s="22"/>
      <c r="FZ197" s="22"/>
      <c r="GA197" s="22"/>
      <c r="GB197" s="22"/>
      <c r="GC197" s="22"/>
      <c r="GD197" s="22"/>
      <c r="GE197" s="22"/>
      <c r="GF197" s="22"/>
      <c r="GG197" s="22"/>
      <c r="GH197" s="22"/>
      <c r="GI197" s="22"/>
      <c r="GJ197" s="22"/>
      <c r="GK197" s="22"/>
      <c r="GL197" s="22"/>
      <c r="GM197" s="22"/>
      <c r="GN197" s="22"/>
      <c r="GO197" s="22"/>
      <c r="GP197" s="22"/>
      <c r="GQ197" s="22"/>
      <c r="GR197" s="22"/>
      <c r="GS197" s="22"/>
      <c r="GT197" s="22"/>
      <c r="GU197" s="22"/>
      <c r="GV197" s="22"/>
      <c r="GW197" s="22"/>
      <c r="GX197" s="22"/>
      <c r="GY197" s="22"/>
      <c r="GZ197" s="22"/>
      <c r="HA197" s="22"/>
      <c r="HB197" s="22"/>
      <c r="HC197" s="22"/>
      <c r="HD197" s="22"/>
      <c r="HE197" s="22"/>
      <c r="HF197" s="22"/>
      <c r="HG197" s="22"/>
      <c r="HH197" s="22"/>
      <c r="HI197" s="22"/>
      <c r="HJ197" s="22"/>
      <c r="HK197" s="22"/>
      <c r="HL197" s="22"/>
      <c r="HM197" s="22"/>
      <c r="HN197" s="22"/>
      <c r="HO197" s="22"/>
      <c r="HP197" s="22"/>
      <c r="HQ197" s="22"/>
      <c r="HR197" s="22"/>
      <c r="HS197" s="22"/>
      <c r="HT197" s="22"/>
      <c r="HU197" s="22"/>
      <c r="HV197" s="22"/>
      <c r="HW197" s="22"/>
      <c r="HX197" s="22"/>
      <c r="HY197" s="22"/>
      <c r="HZ197" s="22"/>
      <c r="IA197" s="22"/>
      <c r="IB197" s="22"/>
      <c r="IC197" s="23"/>
      <c r="ID197" s="23"/>
      <c r="IE197" s="23"/>
      <c r="IF197" s="23"/>
      <c r="IG197" s="23"/>
      <c r="IH197" s="23"/>
      <c r="II197" s="23"/>
      <c r="IJ197" s="23"/>
      <c r="IK197" s="23"/>
    </row>
    <row r="198" spans="1:245" ht="15.75" customHeight="1">
      <c r="A198" s="114"/>
      <c r="B198" s="328" t="s">
        <v>13</v>
      </c>
      <c r="C198" s="328"/>
      <c r="D198" s="93">
        <v>60</v>
      </c>
      <c r="E198" s="40">
        <v>3.8</v>
      </c>
      <c r="F198" s="94">
        <v>0.4</v>
      </c>
      <c r="G198" s="94">
        <v>24.6</v>
      </c>
      <c r="H198" s="117">
        <v>117.5</v>
      </c>
      <c r="I198" s="171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  <c r="AW198" s="32"/>
      <c r="AX198" s="32"/>
      <c r="AY198" s="32"/>
      <c r="AZ198" s="32"/>
      <c r="BA198" s="32"/>
      <c r="BB198" s="32"/>
      <c r="BC198" s="32"/>
      <c r="BD198" s="32"/>
      <c r="BE198" s="32"/>
      <c r="BF198" s="32"/>
      <c r="BG198" s="32"/>
      <c r="BH198" s="32"/>
      <c r="BI198" s="32"/>
      <c r="BJ198" s="32"/>
      <c r="BK198" s="32"/>
      <c r="BL198" s="32"/>
      <c r="BM198" s="32"/>
      <c r="BN198" s="32"/>
      <c r="BO198" s="32"/>
      <c r="BP198" s="32"/>
      <c r="BQ198" s="32"/>
      <c r="BR198" s="32"/>
      <c r="BS198" s="32"/>
      <c r="BT198" s="32"/>
      <c r="BU198" s="32"/>
      <c r="BV198" s="32"/>
      <c r="BW198" s="32"/>
      <c r="BX198" s="32"/>
      <c r="BY198" s="32"/>
      <c r="BZ198" s="32"/>
      <c r="CA198" s="32"/>
      <c r="CB198" s="32"/>
      <c r="CC198" s="32"/>
      <c r="CD198" s="32"/>
      <c r="CE198" s="32"/>
      <c r="CF198" s="32"/>
      <c r="CG198" s="32"/>
      <c r="CH198" s="32"/>
      <c r="CI198" s="32"/>
      <c r="CJ198" s="32"/>
      <c r="CK198" s="32"/>
      <c r="CL198" s="32"/>
      <c r="CM198" s="32"/>
      <c r="CN198" s="32"/>
      <c r="CO198" s="32"/>
      <c r="CP198" s="32"/>
      <c r="CQ198" s="32"/>
      <c r="CR198" s="32"/>
      <c r="CS198" s="32"/>
      <c r="CT198" s="32"/>
      <c r="CU198" s="32"/>
      <c r="CV198" s="32"/>
      <c r="CW198" s="32"/>
      <c r="CX198" s="32"/>
      <c r="CY198" s="32"/>
      <c r="CZ198" s="32"/>
      <c r="DA198" s="32"/>
      <c r="DB198" s="32"/>
      <c r="DC198" s="32"/>
      <c r="DD198" s="32"/>
      <c r="DE198" s="32"/>
      <c r="DF198" s="32"/>
      <c r="DG198" s="32"/>
      <c r="DH198" s="32"/>
      <c r="DI198" s="32"/>
      <c r="DJ198" s="32"/>
      <c r="DK198" s="32"/>
      <c r="DL198" s="32"/>
      <c r="DM198" s="32"/>
      <c r="DN198" s="32"/>
      <c r="DO198" s="32"/>
      <c r="DP198" s="32"/>
      <c r="DQ198" s="32"/>
      <c r="DR198" s="32"/>
      <c r="DS198" s="32"/>
      <c r="DT198" s="32"/>
      <c r="DU198" s="32"/>
      <c r="DV198" s="32"/>
      <c r="DW198" s="32"/>
      <c r="DX198" s="32"/>
      <c r="DY198" s="32"/>
      <c r="DZ198" s="32"/>
      <c r="EA198" s="32"/>
      <c r="EB198" s="32"/>
      <c r="EC198" s="32"/>
      <c r="ED198" s="32"/>
      <c r="EE198" s="32"/>
      <c r="EF198" s="32"/>
      <c r="EG198" s="32"/>
      <c r="EH198" s="32"/>
      <c r="EI198" s="32"/>
      <c r="EJ198" s="32"/>
      <c r="EK198" s="32"/>
      <c r="EL198" s="32"/>
      <c r="EM198" s="32"/>
      <c r="EN198" s="32"/>
      <c r="EO198" s="32"/>
      <c r="EP198" s="32"/>
      <c r="EQ198" s="32"/>
      <c r="ER198" s="32"/>
      <c r="ES198" s="32"/>
      <c r="ET198" s="32"/>
      <c r="EU198" s="32"/>
      <c r="EV198" s="32"/>
      <c r="EW198" s="32"/>
      <c r="EX198" s="32"/>
      <c r="EY198" s="32"/>
      <c r="EZ198" s="32"/>
      <c r="FA198" s="32"/>
      <c r="FB198" s="32"/>
      <c r="FC198" s="32"/>
      <c r="FD198" s="32"/>
      <c r="FE198" s="32"/>
      <c r="FF198" s="32"/>
      <c r="FG198" s="32"/>
      <c r="FH198" s="32"/>
      <c r="FI198" s="32"/>
      <c r="FJ198" s="32"/>
      <c r="FK198" s="32"/>
      <c r="FL198" s="32"/>
      <c r="FM198" s="32"/>
      <c r="FN198" s="32"/>
      <c r="FO198" s="32"/>
      <c r="FP198" s="32"/>
      <c r="FQ198" s="32"/>
      <c r="FR198" s="32"/>
      <c r="FS198" s="32"/>
      <c r="FT198" s="32"/>
      <c r="FU198" s="32"/>
      <c r="FV198" s="32"/>
      <c r="FW198" s="32"/>
      <c r="FX198" s="32"/>
      <c r="FY198" s="32"/>
      <c r="FZ198" s="32"/>
      <c r="GA198" s="32"/>
      <c r="GB198" s="32"/>
      <c r="GC198" s="32"/>
      <c r="GD198" s="32"/>
      <c r="GE198" s="32"/>
      <c r="GF198" s="32"/>
      <c r="GG198" s="32"/>
      <c r="GH198" s="32"/>
      <c r="GI198" s="32"/>
      <c r="GJ198" s="32"/>
      <c r="GK198" s="32"/>
      <c r="GL198" s="32"/>
      <c r="GM198" s="32"/>
      <c r="GN198" s="32"/>
      <c r="GO198" s="32"/>
      <c r="GP198" s="32"/>
      <c r="GQ198" s="32"/>
      <c r="GR198" s="32"/>
      <c r="GS198" s="32"/>
      <c r="GT198" s="32"/>
      <c r="GU198" s="32"/>
      <c r="GV198" s="32"/>
      <c r="GW198" s="32"/>
      <c r="GX198" s="32"/>
      <c r="GY198" s="32"/>
      <c r="GZ198" s="32"/>
      <c r="HA198" s="32"/>
      <c r="HB198" s="32"/>
      <c r="HC198" s="32"/>
      <c r="HD198" s="32"/>
      <c r="HE198" s="32"/>
      <c r="HF198" s="32"/>
      <c r="HG198" s="32"/>
      <c r="HH198" s="32"/>
      <c r="HI198" s="32"/>
      <c r="HJ198" s="32"/>
      <c r="HK198" s="32"/>
      <c r="HL198" s="32"/>
      <c r="HM198" s="32"/>
      <c r="HN198" s="32"/>
      <c r="HO198" s="32"/>
      <c r="HP198" s="32"/>
      <c r="HQ198" s="32"/>
      <c r="HR198" s="32"/>
      <c r="HS198" s="32"/>
      <c r="HT198" s="32"/>
      <c r="HU198" s="32"/>
      <c r="HV198" s="32"/>
      <c r="HW198" s="32"/>
      <c r="HX198" s="32"/>
      <c r="HY198" s="32"/>
      <c r="HZ198" s="32"/>
      <c r="IA198" s="189"/>
      <c r="IB198" s="189"/>
      <c r="IC198" s="189"/>
      <c r="ID198" s="189"/>
      <c r="IE198" s="189"/>
      <c r="IF198" s="189"/>
      <c r="IG198" s="189"/>
      <c r="IH198" s="189"/>
      <c r="II198" s="189"/>
      <c r="IJ198" s="32"/>
      <c r="IK198" s="32"/>
    </row>
    <row r="199" spans="1:245" ht="16.5" customHeight="1">
      <c r="A199" s="193"/>
      <c r="B199" s="345" t="s">
        <v>21</v>
      </c>
      <c r="C199" s="345"/>
      <c r="D199" s="155">
        <v>40</v>
      </c>
      <c r="E199" s="156">
        <v>3.08</v>
      </c>
      <c r="F199" s="156">
        <v>0.56000000000000005</v>
      </c>
      <c r="G199" s="156">
        <v>15.08</v>
      </c>
      <c r="H199" s="184">
        <v>80.400000000000006</v>
      </c>
      <c r="I199" s="194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  <c r="AW199" s="32"/>
      <c r="AX199" s="32"/>
      <c r="AY199" s="32"/>
      <c r="AZ199" s="32"/>
      <c r="BA199" s="32"/>
      <c r="BB199" s="32"/>
      <c r="BC199" s="32"/>
      <c r="BD199" s="32"/>
      <c r="BE199" s="32"/>
      <c r="BF199" s="32"/>
      <c r="BG199" s="32"/>
      <c r="BH199" s="32"/>
      <c r="BI199" s="32"/>
      <c r="BJ199" s="32"/>
      <c r="BK199" s="32"/>
      <c r="BL199" s="32"/>
      <c r="BM199" s="32"/>
      <c r="BN199" s="32"/>
      <c r="BO199" s="32"/>
      <c r="BP199" s="32"/>
      <c r="BQ199" s="32"/>
      <c r="BR199" s="32"/>
      <c r="BS199" s="32"/>
      <c r="BT199" s="32"/>
      <c r="BU199" s="32"/>
      <c r="BV199" s="32"/>
      <c r="BW199" s="32"/>
      <c r="BX199" s="32"/>
      <c r="BY199" s="32"/>
      <c r="BZ199" s="32"/>
      <c r="CA199" s="32"/>
      <c r="CB199" s="32"/>
      <c r="CC199" s="32"/>
      <c r="CD199" s="32"/>
      <c r="CE199" s="32"/>
      <c r="CF199" s="32"/>
      <c r="CG199" s="32"/>
      <c r="CH199" s="32"/>
      <c r="CI199" s="32"/>
      <c r="CJ199" s="32"/>
      <c r="CK199" s="32"/>
      <c r="CL199" s="32"/>
      <c r="CM199" s="32"/>
      <c r="CN199" s="32"/>
      <c r="CO199" s="32"/>
      <c r="CP199" s="32"/>
      <c r="CQ199" s="32"/>
      <c r="CR199" s="32"/>
      <c r="CS199" s="32"/>
      <c r="CT199" s="32"/>
      <c r="CU199" s="32"/>
      <c r="CV199" s="32"/>
      <c r="CW199" s="32"/>
      <c r="CX199" s="32"/>
      <c r="CY199" s="32"/>
      <c r="CZ199" s="32"/>
      <c r="DA199" s="32"/>
      <c r="DB199" s="32"/>
      <c r="DC199" s="32"/>
      <c r="DD199" s="32"/>
      <c r="DE199" s="32"/>
      <c r="DF199" s="32"/>
      <c r="DG199" s="32"/>
      <c r="DH199" s="32"/>
      <c r="DI199" s="32"/>
      <c r="DJ199" s="32"/>
      <c r="DK199" s="32"/>
      <c r="DL199" s="32"/>
      <c r="DM199" s="32"/>
      <c r="DN199" s="32"/>
      <c r="DO199" s="32"/>
      <c r="DP199" s="32"/>
      <c r="DQ199" s="32"/>
      <c r="DR199" s="32"/>
      <c r="DS199" s="32"/>
      <c r="DT199" s="32"/>
      <c r="DU199" s="32"/>
      <c r="DV199" s="32"/>
      <c r="DW199" s="32"/>
      <c r="DX199" s="32"/>
      <c r="DY199" s="32"/>
      <c r="DZ199" s="32"/>
      <c r="EA199" s="32"/>
      <c r="EB199" s="32"/>
      <c r="EC199" s="32"/>
      <c r="ED199" s="32"/>
      <c r="EE199" s="32"/>
      <c r="EF199" s="32"/>
      <c r="EG199" s="32"/>
      <c r="EH199" s="32"/>
      <c r="EI199" s="32"/>
      <c r="EJ199" s="32"/>
      <c r="EK199" s="32"/>
      <c r="EL199" s="32"/>
      <c r="EM199" s="32"/>
      <c r="EN199" s="32"/>
      <c r="EO199" s="32"/>
      <c r="EP199" s="32"/>
      <c r="EQ199" s="32"/>
      <c r="ER199" s="32"/>
      <c r="ES199" s="32"/>
      <c r="ET199" s="32"/>
      <c r="EU199" s="32"/>
      <c r="EV199" s="32"/>
      <c r="EW199" s="32"/>
      <c r="EX199" s="32"/>
      <c r="EY199" s="32"/>
      <c r="EZ199" s="32"/>
      <c r="FA199" s="32"/>
      <c r="FB199" s="32"/>
      <c r="FC199" s="32"/>
      <c r="FD199" s="32"/>
      <c r="FE199" s="32"/>
      <c r="FF199" s="32"/>
      <c r="FG199" s="32"/>
      <c r="FH199" s="32"/>
      <c r="FI199" s="32"/>
      <c r="FJ199" s="32"/>
      <c r="FK199" s="32"/>
      <c r="FL199" s="32"/>
      <c r="FM199" s="32"/>
      <c r="FN199" s="32"/>
      <c r="FO199" s="32"/>
      <c r="FP199" s="32"/>
      <c r="FQ199" s="32"/>
      <c r="FR199" s="32"/>
      <c r="FS199" s="32"/>
      <c r="FT199" s="32"/>
      <c r="FU199" s="32"/>
      <c r="FV199" s="32"/>
      <c r="FW199" s="32"/>
      <c r="FX199" s="32"/>
      <c r="FY199" s="32"/>
      <c r="FZ199" s="32"/>
      <c r="GA199" s="32"/>
      <c r="GB199" s="32"/>
      <c r="GC199" s="32"/>
      <c r="GD199" s="32"/>
      <c r="GE199" s="32"/>
      <c r="GF199" s="32"/>
      <c r="GG199" s="32"/>
      <c r="GH199" s="32"/>
      <c r="GI199" s="32"/>
      <c r="GJ199" s="32"/>
      <c r="GK199" s="32"/>
      <c r="GL199" s="32"/>
      <c r="GM199" s="32"/>
      <c r="GN199" s="32"/>
      <c r="GO199" s="32"/>
      <c r="GP199" s="32"/>
      <c r="GQ199" s="32"/>
      <c r="GR199" s="32"/>
      <c r="GS199" s="32"/>
      <c r="GT199" s="32"/>
      <c r="GU199" s="32"/>
      <c r="GV199" s="32"/>
      <c r="GW199" s="32"/>
      <c r="GX199" s="32"/>
      <c r="GY199" s="32"/>
      <c r="GZ199" s="32"/>
      <c r="HA199" s="32"/>
      <c r="HB199" s="32"/>
      <c r="HC199" s="32"/>
      <c r="HD199" s="32"/>
      <c r="HE199" s="32"/>
      <c r="HF199" s="32"/>
      <c r="HG199" s="32"/>
      <c r="HH199" s="32"/>
      <c r="HI199" s="32"/>
      <c r="HJ199" s="32"/>
      <c r="HK199" s="32"/>
      <c r="HL199" s="32"/>
      <c r="HM199" s="32"/>
      <c r="HN199" s="32"/>
      <c r="HO199" s="32"/>
      <c r="HP199" s="32"/>
      <c r="HQ199" s="32"/>
      <c r="HR199" s="32"/>
      <c r="HS199" s="32"/>
      <c r="HT199" s="32"/>
      <c r="HU199" s="32"/>
      <c r="HV199" s="32"/>
      <c r="HW199" s="32"/>
      <c r="HX199" s="32"/>
      <c r="HY199" s="32"/>
      <c r="HZ199" s="32"/>
      <c r="IA199" s="189"/>
      <c r="IB199" s="189"/>
      <c r="IC199" s="189"/>
      <c r="ID199" s="189"/>
      <c r="IE199" s="189"/>
      <c r="IF199" s="189"/>
      <c r="IG199" s="189"/>
      <c r="IH199" s="189"/>
      <c r="II199" s="189"/>
      <c r="IJ199" s="32"/>
      <c r="IK199" s="32"/>
    </row>
    <row r="200" spans="1:245" ht="15.6">
      <c r="A200" s="331" t="s">
        <v>24</v>
      </c>
      <c r="B200" s="331"/>
      <c r="C200" s="331"/>
      <c r="D200" s="331"/>
      <c r="E200" s="100">
        <v>26.69</v>
      </c>
      <c r="F200" s="100">
        <v>24.68</v>
      </c>
      <c r="G200" s="100">
        <v>155.79</v>
      </c>
      <c r="H200" s="101">
        <v>931.45</v>
      </c>
      <c r="I200" s="102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  <c r="AQ200" s="37"/>
      <c r="AR200" s="37"/>
      <c r="AS200" s="37"/>
      <c r="AT200" s="37"/>
      <c r="AU200" s="37"/>
      <c r="AV200" s="37"/>
      <c r="AW200" s="37"/>
      <c r="AX200" s="37"/>
      <c r="AY200" s="37"/>
      <c r="AZ200" s="37"/>
      <c r="BA200" s="37"/>
      <c r="BB200" s="37"/>
      <c r="BC200" s="37"/>
      <c r="BD200" s="37"/>
      <c r="BE200" s="37"/>
      <c r="BF200" s="37"/>
      <c r="BG200" s="37"/>
      <c r="BH200" s="37"/>
      <c r="BI200" s="37"/>
      <c r="BJ200" s="37"/>
      <c r="BK200" s="37"/>
      <c r="BL200" s="37"/>
      <c r="BM200" s="37"/>
      <c r="BN200" s="37"/>
      <c r="BO200" s="37"/>
      <c r="BP200" s="37"/>
      <c r="BQ200" s="37"/>
      <c r="BR200" s="37"/>
      <c r="BS200" s="37"/>
      <c r="BT200" s="37"/>
      <c r="BU200" s="37"/>
      <c r="BV200" s="37"/>
      <c r="BW200" s="37"/>
      <c r="BX200" s="37"/>
      <c r="BY200" s="37"/>
      <c r="BZ200" s="37"/>
      <c r="CA200" s="37"/>
      <c r="CB200" s="37"/>
      <c r="CC200" s="37"/>
      <c r="CD200" s="37"/>
      <c r="CE200" s="37"/>
      <c r="CF200" s="37"/>
      <c r="CG200" s="37"/>
      <c r="CH200" s="37"/>
      <c r="CI200" s="37"/>
      <c r="CJ200" s="37"/>
      <c r="CK200" s="37"/>
      <c r="CL200" s="37"/>
      <c r="CM200" s="37"/>
      <c r="CN200" s="37"/>
      <c r="CO200" s="37"/>
      <c r="CP200" s="37"/>
      <c r="CQ200" s="37"/>
      <c r="CR200" s="37"/>
      <c r="CS200" s="37"/>
      <c r="CT200" s="37"/>
      <c r="CU200" s="37"/>
      <c r="CV200" s="37"/>
      <c r="CW200" s="37"/>
      <c r="CX200" s="37"/>
      <c r="CY200" s="37"/>
      <c r="CZ200" s="37"/>
      <c r="DA200" s="37"/>
      <c r="DB200" s="37"/>
      <c r="DC200" s="37"/>
      <c r="DD200" s="37"/>
      <c r="DE200" s="37"/>
      <c r="DF200" s="37"/>
      <c r="DG200" s="37"/>
      <c r="DH200" s="37"/>
      <c r="DI200" s="37"/>
      <c r="DJ200" s="37"/>
      <c r="DK200" s="37"/>
      <c r="DL200" s="37"/>
      <c r="DM200" s="37"/>
      <c r="DN200" s="37"/>
      <c r="DO200" s="37"/>
      <c r="DP200" s="37"/>
      <c r="DQ200" s="37"/>
      <c r="DR200" s="37"/>
      <c r="DS200" s="37"/>
      <c r="DT200" s="37"/>
      <c r="DU200" s="37"/>
      <c r="DV200" s="37"/>
      <c r="DW200" s="37"/>
      <c r="DX200" s="37"/>
      <c r="DY200" s="37"/>
      <c r="DZ200" s="37"/>
      <c r="EA200" s="37"/>
      <c r="EB200" s="37"/>
      <c r="EC200" s="37"/>
      <c r="ED200" s="37"/>
      <c r="EE200" s="37"/>
      <c r="EF200" s="37"/>
      <c r="EG200" s="37"/>
      <c r="EH200" s="37"/>
      <c r="EI200" s="37"/>
      <c r="EJ200" s="37"/>
      <c r="EK200" s="37"/>
      <c r="EL200" s="37"/>
      <c r="EM200" s="37"/>
      <c r="EN200" s="37"/>
      <c r="EO200" s="37"/>
      <c r="EP200" s="37"/>
      <c r="EQ200" s="37"/>
      <c r="ER200" s="37"/>
      <c r="ES200" s="37"/>
      <c r="ET200" s="37"/>
      <c r="EU200" s="37"/>
      <c r="EV200" s="37"/>
      <c r="EW200" s="37"/>
      <c r="EX200" s="37"/>
      <c r="EY200" s="37"/>
      <c r="EZ200" s="37"/>
      <c r="FA200" s="37"/>
      <c r="FB200" s="37"/>
      <c r="FC200" s="37"/>
      <c r="FD200" s="37"/>
      <c r="FE200" s="37"/>
      <c r="FF200" s="37"/>
      <c r="FG200" s="37"/>
      <c r="FH200" s="37"/>
      <c r="FI200" s="37"/>
      <c r="FJ200" s="37"/>
      <c r="FK200" s="37"/>
      <c r="FL200" s="37"/>
      <c r="FM200" s="37"/>
      <c r="FN200" s="37"/>
      <c r="FO200" s="37"/>
      <c r="FP200" s="37"/>
      <c r="FQ200" s="37"/>
      <c r="FR200" s="37"/>
      <c r="FS200" s="37"/>
      <c r="FT200" s="37"/>
      <c r="FU200" s="37"/>
      <c r="FV200" s="37"/>
      <c r="FW200" s="37"/>
      <c r="FX200" s="37"/>
      <c r="FY200" s="37"/>
      <c r="FZ200" s="37"/>
      <c r="GA200" s="37"/>
      <c r="GB200" s="37"/>
      <c r="GC200" s="37"/>
      <c r="GD200" s="37"/>
      <c r="GE200" s="37"/>
      <c r="GF200" s="37"/>
      <c r="GG200" s="37"/>
      <c r="GH200" s="37"/>
      <c r="GI200" s="37"/>
      <c r="GJ200" s="37"/>
      <c r="GK200" s="37"/>
      <c r="GL200" s="37"/>
      <c r="GM200" s="37"/>
      <c r="GN200" s="37"/>
      <c r="GO200" s="37"/>
      <c r="GP200" s="37"/>
      <c r="GQ200" s="37"/>
      <c r="GR200" s="37"/>
      <c r="GS200" s="37"/>
      <c r="GT200" s="37"/>
      <c r="GU200" s="37"/>
      <c r="GV200" s="37"/>
      <c r="GW200" s="37"/>
      <c r="GX200" s="37"/>
      <c r="GY200" s="37"/>
      <c r="GZ200" s="37"/>
      <c r="HA200" s="37"/>
      <c r="HB200" s="37"/>
      <c r="HC200" s="37"/>
      <c r="HD200" s="37"/>
      <c r="HE200" s="37"/>
      <c r="HF200" s="37"/>
      <c r="HG200" s="37"/>
      <c r="HH200" s="37"/>
      <c r="HI200" s="37"/>
      <c r="HJ200" s="37"/>
      <c r="HK200" s="37"/>
      <c r="HL200" s="37"/>
      <c r="HM200" s="37"/>
      <c r="HN200" s="37"/>
      <c r="HO200" s="37"/>
      <c r="HP200" s="37"/>
      <c r="HQ200" s="37"/>
      <c r="HR200" s="37"/>
      <c r="HS200" s="37"/>
      <c r="HT200" s="37"/>
      <c r="HU200" s="37"/>
      <c r="HV200" s="37"/>
      <c r="HW200" s="37"/>
      <c r="HX200" s="37"/>
      <c r="HY200" s="37"/>
      <c r="HZ200" s="37"/>
      <c r="IA200" s="5"/>
      <c r="IB200" s="5"/>
      <c r="IC200" s="5"/>
      <c r="ID200" s="5"/>
      <c r="IE200" s="5"/>
      <c r="IF200" s="5"/>
      <c r="IG200" s="5"/>
      <c r="IH200" s="5"/>
      <c r="II200" s="5"/>
      <c r="IJ200" s="37"/>
      <c r="IK200" s="37"/>
    </row>
    <row r="201" spans="1:245" ht="15.6">
      <c r="A201" s="331" t="s">
        <v>25</v>
      </c>
      <c r="B201" s="331"/>
      <c r="C201" s="331"/>
      <c r="D201" s="331"/>
      <c r="E201" s="81">
        <v>41.165999999999997</v>
      </c>
      <c r="F201" s="81">
        <v>44.585999999999999</v>
      </c>
      <c r="G201" s="81">
        <v>241.10400000000001</v>
      </c>
      <c r="H201" s="82">
        <v>1422.08</v>
      </c>
      <c r="I201" s="102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  <c r="AQ201" s="37"/>
      <c r="AR201" s="37"/>
      <c r="AS201" s="37"/>
      <c r="AT201" s="37"/>
      <c r="AU201" s="37"/>
      <c r="AV201" s="37"/>
      <c r="AW201" s="37"/>
      <c r="AX201" s="37"/>
      <c r="AY201" s="37"/>
      <c r="AZ201" s="37"/>
      <c r="BA201" s="37"/>
      <c r="BB201" s="37"/>
      <c r="BC201" s="37"/>
      <c r="BD201" s="37"/>
      <c r="BE201" s="37"/>
      <c r="BF201" s="37"/>
      <c r="BG201" s="37"/>
      <c r="BH201" s="37"/>
      <c r="BI201" s="37"/>
      <c r="BJ201" s="37"/>
      <c r="BK201" s="37"/>
      <c r="BL201" s="37"/>
      <c r="BM201" s="37"/>
      <c r="BN201" s="37"/>
      <c r="BO201" s="37"/>
      <c r="BP201" s="37"/>
      <c r="BQ201" s="37"/>
      <c r="BR201" s="37"/>
      <c r="BS201" s="37"/>
      <c r="BT201" s="37"/>
      <c r="BU201" s="37"/>
      <c r="BV201" s="37"/>
      <c r="BW201" s="37"/>
      <c r="BX201" s="37"/>
      <c r="BY201" s="37"/>
      <c r="BZ201" s="37"/>
      <c r="CA201" s="37"/>
      <c r="CB201" s="37"/>
      <c r="CC201" s="37"/>
      <c r="CD201" s="37"/>
      <c r="CE201" s="37"/>
      <c r="CF201" s="37"/>
      <c r="CG201" s="37"/>
      <c r="CH201" s="37"/>
      <c r="CI201" s="37"/>
      <c r="CJ201" s="37"/>
      <c r="CK201" s="37"/>
      <c r="CL201" s="37"/>
      <c r="CM201" s="37"/>
      <c r="CN201" s="37"/>
      <c r="CO201" s="37"/>
      <c r="CP201" s="37"/>
      <c r="CQ201" s="37"/>
      <c r="CR201" s="37"/>
      <c r="CS201" s="37"/>
      <c r="CT201" s="37"/>
      <c r="CU201" s="37"/>
      <c r="CV201" s="37"/>
      <c r="CW201" s="37"/>
      <c r="CX201" s="37"/>
      <c r="CY201" s="37"/>
      <c r="CZ201" s="37"/>
      <c r="DA201" s="37"/>
      <c r="DB201" s="37"/>
      <c r="DC201" s="37"/>
      <c r="DD201" s="37"/>
      <c r="DE201" s="37"/>
      <c r="DF201" s="37"/>
      <c r="DG201" s="37"/>
      <c r="DH201" s="37"/>
      <c r="DI201" s="37"/>
      <c r="DJ201" s="37"/>
      <c r="DK201" s="37"/>
      <c r="DL201" s="37"/>
      <c r="DM201" s="37"/>
      <c r="DN201" s="37"/>
      <c r="DO201" s="37"/>
      <c r="DP201" s="37"/>
      <c r="DQ201" s="37"/>
      <c r="DR201" s="37"/>
      <c r="DS201" s="37"/>
      <c r="DT201" s="37"/>
      <c r="DU201" s="37"/>
      <c r="DV201" s="37"/>
      <c r="DW201" s="37"/>
      <c r="DX201" s="37"/>
      <c r="DY201" s="37"/>
      <c r="DZ201" s="37"/>
      <c r="EA201" s="37"/>
      <c r="EB201" s="37"/>
      <c r="EC201" s="37"/>
      <c r="ED201" s="37"/>
      <c r="EE201" s="37"/>
      <c r="EF201" s="37"/>
      <c r="EG201" s="37"/>
      <c r="EH201" s="37"/>
      <c r="EI201" s="37"/>
      <c r="EJ201" s="37"/>
      <c r="EK201" s="37"/>
      <c r="EL201" s="37"/>
      <c r="EM201" s="37"/>
      <c r="EN201" s="37"/>
      <c r="EO201" s="37"/>
      <c r="EP201" s="37"/>
      <c r="EQ201" s="37"/>
      <c r="ER201" s="37"/>
      <c r="ES201" s="37"/>
      <c r="ET201" s="37"/>
      <c r="EU201" s="37"/>
      <c r="EV201" s="37"/>
      <c r="EW201" s="37"/>
      <c r="EX201" s="37"/>
      <c r="EY201" s="37"/>
      <c r="EZ201" s="37"/>
      <c r="FA201" s="37"/>
      <c r="FB201" s="37"/>
      <c r="FC201" s="37"/>
      <c r="FD201" s="37"/>
      <c r="FE201" s="37"/>
      <c r="FF201" s="37"/>
      <c r="FG201" s="37"/>
      <c r="FH201" s="37"/>
      <c r="FI201" s="37"/>
      <c r="FJ201" s="37"/>
      <c r="FK201" s="37"/>
      <c r="FL201" s="37"/>
      <c r="FM201" s="37"/>
      <c r="FN201" s="37"/>
      <c r="FO201" s="37"/>
      <c r="FP201" s="37"/>
      <c r="FQ201" s="37"/>
      <c r="FR201" s="37"/>
      <c r="FS201" s="37"/>
      <c r="FT201" s="37"/>
      <c r="FU201" s="37"/>
      <c r="FV201" s="37"/>
      <c r="FW201" s="37"/>
      <c r="FX201" s="37"/>
      <c r="FY201" s="37"/>
      <c r="FZ201" s="37"/>
      <c r="GA201" s="37"/>
      <c r="GB201" s="37"/>
      <c r="GC201" s="37"/>
      <c r="GD201" s="37"/>
      <c r="GE201" s="37"/>
      <c r="GF201" s="37"/>
      <c r="GG201" s="37"/>
      <c r="GH201" s="37"/>
      <c r="GI201" s="37"/>
      <c r="GJ201" s="37"/>
      <c r="GK201" s="37"/>
      <c r="GL201" s="37"/>
      <c r="GM201" s="37"/>
      <c r="GN201" s="37"/>
      <c r="GO201" s="37"/>
      <c r="GP201" s="37"/>
      <c r="GQ201" s="37"/>
      <c r="GR201" s="37"/>
      <c r="GS201" s="37"/>
      <c r="GT201" s="37"/>
      <c r="GU201" s="37"/>
      <c r="GV201" s="37"/>
      <c r="GW201" s="37"/>
      <c r="GX201" s="37"/>
      <c r="GY201" s="37"/>
      <c r="GZ201" s="37"/>
      <c r="HA201" s="37"/>
      <c r="HB201" s="37"/>
      <c r="HC201" s="37"/>
      <c r="HD201" s="37"/>
      <c r="HE201" s="37"/>
      <c r="HF201" s="37"/>
      <c r="HG201" s="37"/>
      <c r="HH201" s="37"/>
      <c r="HI201" s="37"/>
      <c r="HJ201" s="37"/>
      <c r="HK201" s="37"/>
      <c r="HL201" s="37"/>
      <c r="HM201" s="37"/>
      <c r="HN201" s="37"/>
      <c r="HO201" s="37"/>
      <c r="HP201" s="37"/>
      <c r="HQ201" s="37"/>
      <c r="HR201" s="37"/>
      <c r="HS201" s="37"/>
      <c r="HT201" s="37"/>
      <c r="HU201" s="37"/>
      <c r="HV201" s="37"/>
      <c r="HW201" s="37"/>
      <c r="HX201" s="37"/>
      <c r="HY201" s="37"/>
      <c r="HZ201" s="37"/>
      <c r="IA201" s="5"/>
      <c r="IB201" s="5"/>
      <c r="IC201" s="5"/>
      <c r="ID201" s="5"/>
      <c r="IE201" s="5"/>
      <c r="IF201" s="5"/>
      <c r="IG201" s="5"/>
      <c r="IH201" s="5"/>
      <c r="II201" s="5"/>
      <c r="IJ201" s="37"/>
      <c r="IK201" s="37"/>
    </row>
    <row r="202" spans="1:245" ht="15.6">
      <c r="A202" s="1" t="s">
        <v>78</v>
      </c>
      <c r="B202" s="63" t="s">
        <v>59</v>
      </c>
      <c r="C202" s="139"/>
      <c r="D202" s="159"/>
      <c r="E202" s="3"/>
      <c r="F202" s="4"/>
      <c r="G202" s="4"/>
      <c r="H202" s="4"/>
      <c r="I202" s="4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5"/>
      <c r="GS202" s="5"/>
      <c r="GT202" s="5"/>
      <c r="GU202" s="5"/>
      <c r="GV202" s="5"/>
      <c r="GW202" s="5"/>
      <c r="GX202" s="5"/>
      <c r="GY202" s="5"/>
      <c r="GZ202" s="5"/>
      <c r="HA202" s="5"/>
      <c r="HB202" s="5"/>
      <c r="HC202" s="5"/>
      <c r="HD202" s="5"/>
      <c r="HE202" s="5"/>
      <c r="HF202" s="5"/>
      <c r="HG202" s="5"/>
      <c r="HH202" s="5"/>
      <c r="HI202" s="5"/>
      <c r="HJ202" s="5"/>
      <c r="HK202" s="5"/>
      <c r="HL202" s="5"/>
      <c r="HM202" s="5"/>
      <c r="HN202" s="5"/>
      <c r="HO202" s="5"/>
      <c r="HP202" s="5"/>
      <c r="HQ202" s="5"/>
      <c r="HR202" s="5"/>
      <c r="HS202" s="5"/>
      <c r="HT202" s="5"/>
      <c r="HU202" s="5"/>
      <c r="HV202" s="5"/>
      <c r="HW202" s="5"/>
      <c r="HX202" s="5"/>
      <c r="HY202" s="5"/>
      <c r="HZ202" s="5"/>
      <c r="IA202" s="5"/>
      <c r="IB202" s="5"/>
      <c r="IC202" s="5"/>
      <c r="ID202" s="5"/>
      <c r="IE202" s="5"/>
      <c r="IF202" s="5"/>
      <c r="IG202" s="5"/>
      <c r="IH202" s="5"/>
      <c r="II202" s="5"/>
      <c r="IJ202" s="5"/>
      <c r="IK202" s="5"/>
    </row>
    <row r="203" spans="1:245" ht="15.6">
      <c r="A203" s="1" t="s">
        <v>1</v>
      </c>
      <c r="B203" s="262" t="s">
        <v>114</v>
      </c>
      <c r="C203" s="139"/>
      <c r="D203" s="159"/>
      <c r="E203" s="3"/>
      <c r="F203" s="4"/>
      <c r="G203" s="4"/>
      <c r="H203" s="4"/>
      <c r="I203" s="4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  <c r="FW203" s="5"/>
      <c r="FX203" s="5"/>
      <c r="FY203" s="5"/>
      <c r="FZ203" s="5"/>
      <c r="GA203" s="5"/>
      <c r="GB203" s="5"/>
      <c r="GC203" s="5"/>
      <c r="GD203" s="5"/>
      <c r="GE203" s="5"/>
      <c r="GF203" s="5"/>
      <c r="GG203" s="5"/>
      <c r="GH203" s="5"/>
      <c r="GI203" s="5"/>
      <c r="GJ203" s="5"/>
      <c r="GK203" s="5"/>
      <c r="GL203" s="5"/>
      <c r="GM203" s="5"/>
      <c r="GN203" s="5"/>
      <c r="GO203" s="5"/>
      <c r="GP203" s="5"/>
      <c r="GQ203" s="5"/>
      <c r="GR203" s="5"/>
      <c r="GS203" s="5"/>
      <c r="GT203" s="5"/>
      <c r="GU203" s="5"/>
      <c r="GV203" s="5"/>
      <c r="GW203" s="5"/>
      <c r="GX203" s="5"/>
      <c r="GY203" s="5"/>
      <c r="GZ203" s="5"/>
      <c r="HA203" s="5"/>
      <c r="HB203" s="5"/>
      <c r="HC203" s="5"/>
      <c r="HD203" s="5"/>
      <c r="HE203" s="5"/>
      <c r="HF203" s="5"/>
      <c r="HG203" s="5"/>
      <c r="HH203" s="5"/>
      <c r="HI203" s="5"/>
      <c r="HJ203" s="5"/>
      <c r="HK203" s="5"/>
      <c r="HL203" s="5"/>
      <c r="HM203" s="5"/>
      <c r="HN203" s="5"/>
      <c r="HO203" s="5"/>
      <c r="HP203" s="5"/>
      <c r="HQ203" s="5"/>
      <c r="HR203" s="5"/>
      <c r="HS203" s="5"/>
      <c r="HT203" s="5"/>
      <c r="HU203" s="5"/>
      <c r="HV203" s="5"/>
      <c r="HW203" s="5"/>
      <c r="HX203" s="5"/>
      <c r="HY203" s="5"/>
      <c r="HZ203" s="5"/>
      <c r="IA203" s="5"/>
      <c r="IB203" s="5"/>
      <c r="IC203" s="5"/>
      <c r="ID203" s="5"/>
      <c r="IE203" s="5"/>
      <c r="IF203" s="5"/>
      <c r="IG203" s="5"/>
      <c r="IH203" s="5"/>
      <c r="II203" s="5"/>
      <c r="IJ203" s="5"/>
      <c r="IK203" s="5"/>
    </row>
    <row r="204" spans="1:245" ht="16.5" customHeight="1">
      <c r="A204" s="338" t="s">
        <v>79</v>
      </c>
      <c r="B204" s="338"/>
      <c r="C204" s="338"/>
      <c r="D204" s="338"/>
      <c r="E204" s="338"/>
      <c r="F204" s="338"/>
      <c r="G204" s="338"/>
      <c r="H204" s="338"/>
      <c r="I204" s="338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5"/>
      <c r="GH204" s="5"/>
      <c r="GI204" s="5"/>
      <c r="GJ204" s="5"/>
      <c r="GK204" s="5"/>
      <c r="GL204" s="5"/>
      <c r="GM204" s="5"/>
      <c r="GN204" s="5"/>
      <c r="GO204" s="5"/>
      <c r="GP204" s="5"/>
      <c r="GQ204" s="5"/>
      <c r="GR204" s="5"/>
      <c r="GS204" s="5"/>
      <c r="GT204" s="5"/>
      <c r="GU204" s="5"/>
      <c r="GV204" s="5"/>
      <c r="GW204" s="5"/>
      <c r="GX204" s="5"/>
      <c r="GY204" s="5"/>
      <c r="GZ204" s="5"/>
      <c r="HA204" s="5"/>
      <c r="HB204" s="5"/>
      <c r="HC204" s="5"/>
      <c r="HD204" s="5"/>
      <c r="HE204" s="5"/>
      <c r="HF204" s="5"/>
      <c r="HG204" s="5"/>
      <c r="HH204" s="5"/>
      <c r="HI204" s="5"/>
      <c r="HJ204" s="5"/>
      <c r="HK204" s="5"/>
      <c r="HL204" s="5"/>
      <c r="HM204" s="5"/>
      <c r="HN204" s="5"/>
      <c r="HO204" s="5"/>
      <c r="HP204" s="5"/>
      <c r="HQ204" s="5"/>
      <c r="HR204" s="5"/>
      <c r="HS204" s="5"/>
      <c r="HT204" s="5"/>
      <c r="HU204" s="5"/>
      <c r="HV204" s="5"/>
      <c r="HW204" s="5"/>
      <c r="HX204" s="5"/>
      <c r="HY204" s="5"/>
      <c r="HZ204" s="5"/>
      <c r="IA204" s="5"/>
      <c r="IB204" s="5"/>
      <c r="IC204" s="5"/>
      <c r="ID204" s="5"/>
      <c r="IE204" s="5"/>
      <c r="IF204" s="5"/>
      <c r="IG204" s="5"/>
      <c r="IH204" s="5"/>
      <c r="II204" s="5"/>
      <c r="IJ204" s="5"/>
      <c r="IK204" s="5"/>
    </row>
    <row r="205" spans="1:245" ht="15.75" customHeight="1">
      <c r="A205" s="340"/>
      <c r="B205" s="341" t="s">
        <v>3</v>
      </c>
      <c r="C205" s="341"/>
      <c r="D205" s="342" t="s">
        <v>4</v>
      </c>
      <c r="E205" s="342" t="s">
        <v>5</v>
      </c>
      <c r="F205" s="342"/>
      <c r="G205" s="342"/>
      <c r="H205" s="342" t="s">
        <v>6</v>
      </c>
      <c r="I205" s="343" t="s">
        <v>7</v>
      </c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  <c r="AR205" s="37"/>
      <c r="AS205" s="37"/>
      <c r="AT205" s="37"/>
      <c r="AU205" s="37"/>
      <c r="AV205" s="37"/>
      <c r="AW205" s="37"/>
      <c r="AX205" s="37"/>
      <c r="AY205" s="37"/>
      <c r="AZ205" s="37"/>
      <c r="BA205" s="37"/>
      <c r="BB205" s="37"/>
      <c r="BC205" s="37"/>
      <c r="BD205" s="37"/>
      <c r="BE205" s="37"/>
      <c r="BF205" s="37"/>
      <c r="BG205" s="37"/>
      <c r="BH205" s="37"/>
      <c r="BI205" s="37"/>
      <c r="BJ205" s="37"/>
      <c r="BK205" s="37"/>
      <c r="BL205" s="37"/>
      <c r="BM205" s="37"/>
      <c r="BN205" s="37"/>
      <c r="BO205" s="37"/>
      <c r="BP205" s="37"/>
      <c r="BQ205" s="37"/>
      <c r="BR205" s="37"/>
      <c r="BS205" s="37"/>
      <c r="BT205" s="37"/>
      <c r="BU205" s="37"/>
      <c r="BV205" s="37"/>
      <c r="BW205" s="37"/>
      <c r="BX205" s="37"/>
      <c r="BY205" s="37"/>
      <c r="BZ205" s="37"/>
      <c r="CA205" s="37"/>
      <c r="CB205" s="37"/>
      <c r="CC205" s="37"/>
      <c r="CD205" s="37"/>
      <c r="CE205" s="37"/>
      <c r="CF205" s="37"/>
      <c r="CG205" s="37"/>
      <c r="CH205" s="37"/>
      <c r="CI205" s="37"/>
      <c r="CJ205" s="37"/>
      <c r="CK205" s="37"/>
      <c r="CL205" s="37"/>
      <c r="CM205" s="37"/>
      <c r="CN205" s="37"/>
      <c r="CO205" s="37"/>
      <c r="CP205" s="37"/>
      <c r="CQ205" s="37"/>
      <c r="CR205" s="37"/>
      <c r="CS205" s="37"/>
      <c r="CT205" s="37"/>
      <c r="CU205" s="37"/>
      <c r="CV205" s="37"/>
      <c r="CW205" s="37"/>
      <c r="CX205" s="37"/>
      <c r="CY205" s="37"/>
      <c r="CZ205" s="37"/>
      <c r="DA205" s="37"/>
      <c r="DB205" s="37"/>
      <c r="DC205" s="37"/>
      <c r="DD205" s="37"/>
      <c r="DE205" s="37"/>
      <c r="DF205" s="37"/>
      <c r="DG205" s="37"/>
      <c r="DH205" s="37"/>
      <c r="DI205" s="37"/>
      <c r="DJ205" s="37"/>
      <c r="DK205" s="37"/>
      <c r="DL205" s="37"/>
      <c r="DM205" s="37"/>
      <c r="DN205" s="37"/>
      <c r="DO205" s="37"/>
      <c r="DP205" s="37"/>
      <c r="DQ205" s="37"/>
      <c r="DR205" s="37"/>
      <c r="DS205" s="37"/>
      <c r="DT205" s="37"/>
      <c r="DU205" s="37"/>
      <c r="DV205" s="37"/>
      <c r="DW205" s="37"/>
      <c r="DX205" s="37"/>
      <c r="DY205" s="37"/>
      <c r="DZ205" s="37"/>
      <c r="EA205" s="37"/>
      <c r="EB205" s="37"/>
      <c r="EC205" s="37"/>
      <c r="ED205" s="37"/>
      <c r="EE205" s="37"/>
      <c r="EF205" s="37"/>
      <c r="EG205" s="37"/>
      <c r="EH205" s="37"/>
      <c r="EI205" s="37"/>
      <c r="EJ205" s="37"/>
      <c r="EK205" s="37"/>
      <c r="EL205" s="37"/>
      <c r="EM205" s="37"/>
      <c r="EN205" s="37"/>
      <c r="EO205" s="37"/>
      <c r="EP205" s="37"/>
      <c r="EQ205" s="37"/>
      <c r="ER205" s="37"/>
      <c r="ES205" s="37"/>
      <c r="ET205" s="37"/>
      <c r="EU205" s="37"/>
      <c r="EV205" s="37"/>
      <c r="EW205" s="37"/>
      <c r="EX205" s="37"/>
      <c r="EY205" s="37"/>
      <c r="EZ205" s="37"/>
      <c r="FA205" s="37"/>
      <c r="FB205" s="37"/>
      <c r="FC205" s="37"/>
      <c r="FD205" s="37"/>
      <c r="FE205" s="37"/>
      <c r="FF205" s="37"/>
      <c r="FG205" s="37"/>
      <c r="FH205" s="37"/>
      <c r="FI205" s="37"/>
      <c r="FJ205" s="37"/>
      <c r="FK205" s="37"/>
      <c r="FL205" s="37"/>
      <c r="FM205" s="37"/>
      <c r="FN205" s="37"/>
      <c r="FO205" s="37"/>
      <c r="FP205" s="37"/>
      <c r="FQ205" s="37"/>
      <c r="FR205" s="37"/>
      <c r="FS205" s="37"/>
      <c r="FT205" s="37"/>
      <c r="FU205" s="37"/>
      <c r="FV205" s="37"/>
      <c r="FW205" s="37"/>
      <c r="FX205" s="37"/>
      <c r="FY205" s="37"/>
      <c r="FZ205" s="37"/>
      <c r="GA205" s="37"/>
      <c r="GB205" s="37"/>
      <c r="GC205" s="37"/>
      <c r="GD205" s="37"/>
      <c r="GE205" s="37"/>
      <c r="GF205" s="37"/>
      <c r="GG205" s="37"/>
      <c r="GH205" s="37"/>
      <c r="GI205" s="37"/>
      <c r="GJ205" s="37"/>
      <c r="GK205" s="37"/>
      <c r="GL205" s="37"/>
      <c r="GM205" s="37"/>
      <c r="GN205" s="37"/>
      <c r="GO205" s="37"/>
      <c r="GP205" s="37"/>
      <c r="GQ205" s="37"/>
      <c r="GR205" s="37"/>
      <c r="GS205" s="37"/>
      <c r="GT205" s="37"/>
      <c r="GU205" s="37"/>
      <c r="GV205" s="37"/>
      <c r="GW205" s="37"/>
      <c r="GX205" s="37"/>
      <c r="GY205" s="37"/>
      <c r="GZ205" s="37"/>
      <c r="HA205" s="37"/>
      <c r="HB205" s="37"/>
      <c r="HC205" s="37"/>
      <c r="HD205" s="37"/>
      <c r="HE205" s="37"/>
      <c r="HF205" s="37"/>
      <c r="HG205" s="37"/>
      <c r="HH205" s="37"/>
      <c r="HI205" s="37"/>
      <c r="HJ205" s="37"/>
      <c r="HK205" s="37"/>
      <c r="HL205" s="37"/>
      <c r="HM205" s="37"/>
      <c r="HN205" s="37"/>
      <c r="HO205" s="37"/>
      <c r="HP205" s="37"/>
      <c r="HQ205" s="37"/>
      <c r="HR205" s="37"/>
      <c r="HS205" s="37"/>
      <c r="HT205" s="37"/>
      <c r="HU205" s="37"/>
      <c r="HV205" s="37"/>
      <c r="HW205" s="37"/>
      <c r="HX205" s="37"/>
      <c r="HY205" s="37"/>
      <c r="HZ205" s="37"/>
      <c r="IA205" s="5"/>
      <c r="IB205" s="5"/>
      <c r="IC205" s="5"/>
      <c r="ID205" s="5"/>
      <c r="IE205" s="5"/>
      <c r="IF205" s="5"/>
      <c r="IG205" s="5"/>
      <c r="IH205" s="5"/>
      <c r="II205" s="5"/>
      <c r="IJ205" s="37"/>
      <c r="IK205" s="37"/>
    </row>
    <row r="206" spans="1:245" ht="15.6">
      <c r="A206" s="340"/>
      <c r="B206" s="341"/>
      <c r="C206" s="341"/>
      <c r="D206" s="342"/>
      <c r="E206" s="13" t="s">
        <v>8</v>
      </c>
      <c r="F206" s="13" t="s">
        <v>9</v>
      </c>
      <c r="G206" s="13" t="s">
        <v>10</v>
      </c>
      <c r="H206" s="342"/>
      <c r="I206" s="343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  <c r="AP206" s="37"/>
      <c r="AQ206" s="37"/>
      <c r="AR206" s="37"/>
      <c r="AS206" s="37"/>
      <c r="AT206" s="37"/>
      <c r="AU206" s="37"/>
      <c r="AV206" s="37"/>
      <c r="AW206" s="37"/>
      <c r="AX206" s="37"/>
      <c r="AY206" s="37"/>
      <c r="AZ206" s="37"/>
      <c r="BA206" s="37"/>
      <c r="BB206" s="37"/>
      <c r="BC206" s="37"/>
      <c r="BD206" s="37"/>
      <c r="BE206" s="37"/>
      <c r="BF206" s="37"/>
      <c r="BG206" s="37"/>
      <c r="BH206" s="37"/>
      <c r="BI206" s="37"/>
      <c r="BJ206" s="37"/>
      <c r="BK206" s="37"/>
      <c r="BL206" s="37"/>
      <c r="BM206" s="37"/>
      <c r="BN206" s="37"/>
      <c r="BO206" s="37"/>
      <c r="BP206" s="37"/>
      <c r="BQ206" s="37"/>
      <c r="BR206" s="37"/>
      <c r="BS206" s="37"/>
      <c r="BT206" s="37"/>
      <c r="BU206" s="37"/>
      <c r="BV206" s="37"/>
      <c r="BW206" s="37"/>
      <c r="BX206" s="37"/>
      <c r="BY206" s="37"/>
      <c r="BZ206" s="37"/>
      <c r="CA206" s="37"/>
      <c r="CB206" s="37"/>
      <c r="CC206" s="37"/>
      <c r="CD206" s="37"/>
      <c r="CE206" s="37"/>
      <c r="CF206" s="37"/>
      <c r="CG206" s="37"/>
      <c r="CH206" s="37"/>
      <c r="CI206" s="37"/>
      <c r="CJ206" s="37"/>
      <c r="CK206" s="37"/>
      <c r="CL206" s="37"/>
      <c r="CM206" s="37"/>
      <c r="CN206" s="37"/>
      <c r="CO206" s="37"/>
      <c r="CP206" s="37"/>
      <c r="CQ206" s="37"/>
      <c r="CR206" s="37"/>
      <c r="CS206" s="37"/>
      <c r="CT206" s="37"/>
      <c r="CU206" s="37"/>
      <c r="CV206" s="37"/>
      <c r="CW206" s="37"/>
      <c r="CX206" s="37"/>
      <c r="CY206" s="37"/>
      <c r="CZ206" s="37"/>
      <c r="DA206" s="37"/>
      <c r="DB206" s="37"/>
      <c r="DC206" s="37"/>
      <c r="DD206" s="37"/>
      <c r="DE206" s="37"/>
      <c r="DF206" s="37"/>
      <c r="DG206" s="37"/>
      <c r="DH206" s="37"/>
      <c r="DI206" s="37"/>
      <c r="DJ206" s="37"/>
      <c r="DK206" s="37"/>
      <c r="DL206" s="37"/>
      <c r="DM206" s="37"/>
      <c r="DN206" s="37"/>
      <c r="DO206" s="37"/>
      <c r="DP206" s="37"/>
      <c r="DQ206" s="37"/>
      <c r="DR206" s="37"/>
      <c r="DS206" s="37"/>
      <c r="DT206" s="37"/>
      <c r="DU206" s="37"/>
      <c r="DV206" s="37"/>
      <c r="DW206" s="37"/>
      <c r="DX206" s="37"/>
      <c r="DY206" s="37"/>
      <c r="DZ206" s="37"/>
      <c r="EA206" s="37"/>
      <c r="EB206" s="37"/>
      <c r="EC206" s="37"/>
      <c r="ED206" s="37"/>
      <c r="EE206" s="37"/>
      <c r="EF206" s="37"/>
      <c r="EG206" s="37"/>
      <c r="EH206" s="37"/>
      <c r="EI206" s="37"/>
      <c r="EJ206" s="37"/>
      <c r="EK206" s="37"/>
      <c r="EL206" s="37"/>
      <c r="EM206" s="37"/>
      <c r="EN206" s="37"/>
      <c r="EO206" s="37"/>
      <c r="EP206" s="37"/>
      <c r="EQ206" s="37"/>
      <c r="ER206" s="37"/>
      <c r="ES206" s="37"/>
      <c r="ET206" s="37"/>
      <c r="EU206" s="37"/>
      <c r="EV206" s="37"/>
      <c r="EW206" s="37"/>
      <c r="EX206" s="37"/>
      <c r="EY206" s="37"/>
      <c r="EZ206" s="37"/>
      <c r="FA206" s="37"/>
      <c r="FB206" s="37"/>
      <c r="FC206" s="37"/>
      <c r="FD206" s="37"/>
      <c r="FE206" s="37"/>
      <c r="FF206" s="37"/>
      <c r="FG206" s="37"/>
      <c r="FH206" s="37"/>
      <c r="FI206" s="37"/>
      <c r="FJ206" s="37"/>
      <c r="FK206" s="37"/>
      <c r="FL206" s="37"/>
      <c r="FM206" s="37"/>
      <c r="FN206" s="37"/>
      <c r="FO206" s="37"/>
      <c r="FP206" s="37"/>
      <c r="FQ206" s="37"/>
      <c r="FR206" s="37"/>
      <c r="FS206" s="37"/>
      <c r="FT206" s="37"/>
      <c r="FU206" s="37"/>
      <c r="FV206" s="37"/>
      <c r="FW206" s="37"/>
      <c r="FX206" s="37"/>
      <c r="FY206" s="37"/>
      <c r="FZ206" s="37"/>
      <c r="GA206" s="37"/>
      <c r="GB206" s="37"/>
      <c r="GC206" s="37"/>
      <c r="GD206" s="37"/>
      <c r="GE206" s="37"/>
      <c r="GF206" s="37"/>
      <c r="GG206" s="37"/>
      <c r="GH206" s="37"/>
      <c r="GI206" s="37"/>
      <c r="GJ206" s="37"/>
      <c r="GK206" s="37"/>
      <c r="GL206" s="37"/>
      <c r="GM206" s="37"/>
      <c r="GN206" s="37"/>
      <c r="GO206" s="37"/>
      <c r="GP206" s="37"/>
      <c r="GQ206" s="37"/>
      <c r="GR206" s="37"/>
      <c r="GS206" s="37"/>
      <c r="GT206" s="37"/>
      <c r="GU206" s="37"/>
      <c r="GV206" s="37"/>
      <c r="GW206" s="37"/>
      <c r="GX206" s="37"/>
      <c r="GY206" s="37"/>
      <c r="GZ206" s="37"/>
      <c r="HA206" s="37"/>
      <c r="HB206" s="37"/>
      <c r="HC206" s="37"/>
      <c r="HD206" s="37"/>
      <c r="HE206" s="37"/>
      <c r="HF206" s="37"/>
      <c r="HG206" s="37"/>
      <c r="HH206" s="37"/>
      <c r="HI206" s="37"/>
      <c r="HJ206" s="37"/>
      <c r="HK206" s="37"/>
      <c r="HL206" s="37"/>
      <c r="HM206" s="37"/>
      <c r="HN206" s="37"/>
      <c r="HO206" s="37"/>
      <c r="HP206" s="37"/>
      <c r="HQ206" s="37"/>
      <c r="HR206" s="37"/>
      <c r="HS206" s="37"/>
      <c r="HT206" s="37"/>
      <c r="HU206" s="37"/>
      <c r="HV206" s="37"/>
      <c r="HW206" s="37"/>
      <c r="HX206" s="37"/>
      <c r="HY206" s="37"/>
      <c r="HZ206" s="37"/>
      <c r="IA206" s="5"/>
      <c r="IB206" s="5"/>
      <c r="IC206" s="5"/>
      <c r="ID206" s="5"/>
      <c r="IE206" s="5"/>
      <c r="IF206" s="5"/>
      <c r="IG206" s="5"/>
      <c r="IH206" s="5"/>
      <c r="II206" s="5"/>
      <c r="IJ206" s="37"/>
      <c r="IK206" s="37"/>
    </row>
    <row r="207" spans="1:245" ht="15.6">
      <c r="A207" s="356" t="s">
        <v>11</v>
      </c>
      <c r="B207" s="356"/>
      <c r="C207" s="356"/>
      <c r="D207" s="356"/>
      <c r="E207" s="356"/>
      <c r="F207" s="356"/>
      <c r="G207" s="356"/>
      <c r="H207" s="356"/>
      <c r="I207" s="356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  <c r="AQ207" s="37"/>
      <c r="AR207" s="37"/>
      <c r="AS207" s="37"/>
      <c r="AT207" s="37"/>
      <c r="AU207" s="37"/>
      <c r="AV207" s="37"/>
      <c r="AW207" s="37"/>
      <c r="AX207" s="37"/>
      <c r="AY207" s="37"/>
      <c r="AZ207" s="37"/>
      <c r="BA207" s="37"/>
      <c r="BB207" s="37"/>
      <c r="BC207" s="37"/>
      <c r="BD207" s="37"/>
      <c r="BE207" s="37"/>
      <c r="BF207" s="37"/>
      <c r="BG207" s="37"/>
      <c r="BH207" s="37"/>
      <c r="BI207" s="37"/>
      <c r="BJ207" s="37"/>
      <c r="BK207" s="37"/>
      <c r="BL207" s="37"/>
      <c r="BM207" s="37"/>
      <c r="BN207" s="37"/>
      <c r="BO207" s="37"/>
      <c r="BP207" s="37"/>
      <c r="BQ207" s="37"/>
      <c r="BR207" s="37"/>
      <c r="BS207" s="37"/>
      <c r="BT207" s="37"/>
      <c r="BU207" s="37"/>
      <c r="BV207" s="37"/>
      <c r="BW207" s="37"/>
      <c r="BX207" s="37"/>
      <c r="BY207" s="37"/>
      <c r="BZ207" s="37"/>
      <c r="CA207" s="37"/>
      <c r="CB207" s="37"/>
      <c r="CC207" s="37"/>
      <c r="CD207" s="37"/>
      <c r="CE207" s="37"/>
      <c r="CF207" s="37"/>
      <c r="CG207" s="37"/>
      <c r="CH207" s="37"/>
      <c r="CI207" s="37"/>
      <c r="CJ207" s="37"/>
      <c r="CK207" s="37"/>
      <c r="CL207" s="37"/>
      <c r="CM207" s="37"/>
      <c r="CN207" s="37"/>
      <c r="CO207" s="37"/>
      <c r="CP207" s="37"/>
      <c r="CQ207" s="37"/>
      <c r="CR207" s="37"/>
      <c r="CS207" s="37"/>
      <c r="CT207" s="37"/>
      <c r="CU207" s="37"/>
      <c r="CV207" s="37"/>
      <c r="CW207" s="37"/>
      <c r="CX207" s="37"/>
      <c r="CY207" s="37"/>
      <c r="CZ207" s="37"/>
      <c r="DA207" s="37"/>
      <c r="DB207" s="37"/>
      <c r="DC207" s="37"/>
      <c r="DD207" s="37"/>
      <c r="DE207" s="37"/>
      <c r="DF207" s="37"/>
      <c r="DG207" s="37"/>
      <c r="DH207" s="37"/>
      <c r="DI207" s="37"/>
      <c r="DJ207" s="37"/>
      <c r="DK207" s="37"/>
      <c r="DL207" s="37"/>
      <c r="DM207" s="37"/>
      <c r="DN207" s="37"/>
      <c r="DO207" s="37"/>
      <c r="DP207" s="37"/>
      <c r="DQ207" s="37"/>
      <c r="DR207" s="37"/>
      <c r="DS207" s="37"/>
      <c r="DT207" s="37"/>
      <c r="DU207" s="37"/>
      <c r="DV207" s="37"/>
      <c r="DW207" s="37"/>
      <c r="DX207" s="37"/>
      <c r="DY207" s="37"/>
      <c r="DZ207" s="37"/>
      <c r="EA207" s="37"/>
      <c r="EB207" s="37"/>
      <c r="EC207" s="37"/>
      <c r="ED207" s="37"/>
      <c r="EE207" s="37"/>
      <c r="EF207" s="37"/>
      <c r="EG207" s="37"/>
      <c r="EH207" s="37"/>
      <c r="EI207" s="37"/>
      <c r="EJ207" s="37"/>
      <c r="EK207" s="37"/>
      <c r="EL207" s="37"/>
      <c r="EM207" s="37"/>
      <c r="EN207" s="37"/>
      <c r="EO207" s="37"/>
      <c r="EP207" s="37"/>
      <c r="EQ207" s="37"/>
      <c r="ER207" s="37"/>
      <c r="ES207" s="37"/>
      <c r="ET207" s="37"/>
      <c r="EU207" s="37"/>
      <c r="EV207" s="37"/>
      <c r="EW207" s="37"/>
      <c r="EX207" s="37"/>
      <c r="EY207" s="37"/>
      <c r="EZ207" s="37"/>
      <c r="FA207" s="37"/>
      <c r="FB207" s="37"/>
      <c r="FC207" s="37"/>
      <c r="FD207" s="37"/>
      <c r="FE207" s="37"/>
      <c r="FF207" s="37"/>
      <c r="FG207" s="37"/>
      <c r="FH207" s="37"/>
      <c r="FI207" s="37"/>
      <c r="FJ207" s="37"/>
      <c r="FK207" s="37"/>
      <c r="FL207" s="37"/>
      <c r="FM207" s="37"/>
      <c r="FN207" s="37"/>
      <c r="FO207" s="37"/>
      <c r="FP207" s="37"/>
      <c r="FQ207" s="37"/>
      <c r="FR207" s="37"/>
      <c r="FS207" s="37"/>
      <c r="FT207" s="37"/>
      <c r="FU207" s="37"/>
      <c r="FV207" s="37"/>
      <c r="FW207" s="37"/>
      <c r="FX207" s="37"/>
      <c r="FY207" s="37"/>
      <c r="FZ207" s="37"/>
      <c r="GA207" s="37"/>
      <c r="GB207" s="37"/>
      <c r="GC207" s="37"/>
      <c r="GD207" s="37"/>
      <c r="GE207" s="37"/>
      <c r="GF207" s="37"/>
      <c r="GG207" s="37"/>
      <c r="GH207" s="37"/>
      <c r="GI207" s="37"/>
      <c r="GJ207" s="37"/>
      <c r="GK207" s="37"/>
      <c r="GL207" s="37"/>
      <c r="GM207" s="37"/>
      <c r="GN207" s="37"/>
      <c r="GO207" s="37"/>
      <c r="GP207" s="37"/>
      <c r="GQ207" s="37"/>
      <c r="GR207" s="37"/>
      <c r="GS207" s="37"/>
      <c r="GT207" s="37"/>
      <c r="GU207" s="37"/>
      <c r="GV207" s="37"/>
      <c r="GW207" s="37"/>
      <c r="GX207" s="37"/>
      <c r="GY207" s="37"/>
      <c r="GZ207" s="37"/>
      <c r="HA207" s="37"/>
      <c r="HB207" s="37"/>
      <c r="HC207" s="37"/>
      <c r="HD207" s="37"/>
      <c r="HE207" s="37"/>
      <c r="HF207" s="37"/>
      <c r="HG207" s="37"/>
      <c r="HH207" s="37"/>
      <c r="HI207" s="37"/>
      <c r="HJ207" s="37"/>
      <c r="HK207" s="37"/>
      <c r="HL207" s="37"/>
      <c r="HM207" s="37"/>
      <c r="HN207" s="37"/>
      <c r="HO207" s="37"/>
      <c r="HP207" s="37"/>
      <c r="HQ207" s="37"/>
      <c r="HR207" s="37"/>
      <c r="HS207" s="37"/>
      <c r="HT207" s="37"/>
      <c r="HU207" s="37"/>
      <c r="HV207" s="37"/>
      <c r="HW207" s="37"/>
      <c r="HX207" s="37"/>
      <c r="HY207" s="37"/>
      <c r="HZ207" s="37"/>
      <c r="IA207" s="5"/>
      <c r="IB207" s="5"/>
      <c r="IC207" s="5"/>
      <c r="ID207" s="5"/>
      <c r="IE207" s="5"/>
      <c r="IF207" s="5"/>
      <c r="IG207" s="5"/>
      <c r="IH207" s="5"/>
      <c r="II207" s="5"/>
      <c r="IJ207" s="37"/>
      <c r="IK207" s="37"/>
    </row>
    <row r="208" spans="1:245" ht="15.75" customHeight="1">
      <c r="A208" s="7"/>
      <c r="B208" s="344" t="s">
        <v>80</v>
      </c>
      <c r="C208" s="344"/>
      <c r="D208" s="8">
        <v>175</v>
      </c>
      <c r="E208" s="142">
        <v>11.5</v>
      </c>
      <c r="F208" s="142">
        <v>13.53</v>
      </c>
      <c r="G208" s="142">
        <v>28.99</v>
      </c>
      <c r="H208" s="142">
        <v>284</v>
      </c>
      <c r="I208" s="144">
        <v>204</v>
      </c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  <c r="AQ208" s="37"/>
      <c r="AR208" s="37"/>
      <c r="AS208" s="37"/>
      <c r="AT208" s="37"/>
      <c r="AU208" s="37"/>
      <c r="AV208" s="37"/>
      <c r="AW208" s="37"/>
      <c r="AX208" s="37"/>
      <c r="AY208" s="37"/>
      <c r="AZ208" s="37"/>
      <c r="BA208" s="37"/>
      <c r="BB208" s="37"/>
      <c r="BC208" s="37"/>
      <c r="BD208" s="37"/>
      <c r="BE208" s="37"/>
      <c r="BF208" s="37"/>
      <c r="BG208" s="37"/>
      <c r="BH208" s="37"/>
      <c r="BI208" s="37"/>
      <c r="BJ208" s="37"/>
      <c r="BK208" s="37"/>
      <c r="BL208" s="37"/>
      <c r="BM208" s="37"/>
      <c r="BN208" s="37"/>
      <c r="BO208" s="37"/>
      <c r="BP208" s="37"/>
      <c r="BQ208" s="37"/>
      <c r="BR208" s="37"/>
      <c r="BS208" s="37"/>
      <c r="BT208" s="37"/>
      <c r="BU208" s="37"/>
      <c r="BV208" s="37"/>
      <c r="BW208" s="37"/>
      <c r="BX208" s="37"/>
      <c r="BY208" s="37"/>
      <c r="BZ208" s="37"/>
      <c r="CA208" s="37"/>
      <c r="CB208" s="37"/>
      <c r="CC208" s="37"/>
      <c r="CD208" s="37"/>
      <c r="CE208" s="37"/>
      <c r="CF208" s="37"/>
      <c r="CG208" s="37"/>
      <c r="CH208" s="37"/>
      <c r="CI208" s="37"/>
      <c r="CJ208" s="37"/>
      <c r="CK208" s="37"/>
      <c r="CL208" s="37"/>
      <c r="CM208" s="37"/>
      <c r="CN208" s="37"/>
      <c r="CO208" s="37"/>
      <c r="CP208" s="37"/>
      <c r="CQ208" s="37"/>
      <c r="CR208" s="37"/>
      <c r="CS208" s="37"/>
      <c r="CT208" s="37"/>
      <c r="CU208" s="37"/>
      <c r="CV208" s="37"/>
      <c r="CW208" s="37"/>
      <c r="CX208" s="37"/>
      <c r="CY208" s="37"/>
      <c r="CZ208" s="37"/>
      <c r="DA208" s="37"/>
      <c r="DB208" s="37"/>
      <c r="DC208" s="37"/>
      <c r="DD208" s="37"/>
      <c r="DE208" s="37"/>
      <c r="DF208" s="37"/>
      <c r="DG208" s="37"/>
      <c r="DH208" s="37"/>
      <c r="DI208" s="37"/>
      <c r="DJ208" s="37"/>
      <c r="DK208" s="37"/>
      <c r="DL208" s="37"/>
      <c r="DM208" s="37"/>
      <c r="DN208" s="37"/>
      <c r="DO208" s="37"/>
      <c r="DP208" s="37"/>
      <c r="DQ208" s="37"/>
      <c r="DR208" s="37"/>
      <c r="DS208" s="37"/>
      <c r="DT208" s="37"/>
      <c r="DU208" s="37"/>
      <c r="DV208" s="37"/>
      <c r="DW208" s="37"/>
      <c r="DX208" s="37"/>
      <c r="DY208" s="37"/>
      <c r="DZ208" s="37"/>
      <c r="EA208" s="37"/>
      <c r="EB208" s="37"/>
      <c r="EC208" s="37"/>
      <c r="ED208" s="37"/>
      <c r="EE208" s="37"/>
      <c r="EF208" s="37"/>
      <c r="EG208" s="37"/>
      <c r="EH208" s="37"/>
      <c r="EI208" s="37"/>
      <c r="EJ208" s="37"/>
      <c r="EK208" s="37"/>
      <c r="EL208" s="37"/>
      <c r="EM208" s="37"/>
      <c r="EN208" s="37"/>
      <c r="EO208" s="37"/>
      <c r="EP208" s="37"/>
      <c r="EQ208" s="37"/>
      <c r="ER208" s="37"/>
      <c r="ES208" s="37"/>
      <c r="ET208" s="37"/>
      <c r="EU208" s="37"/>
      <c r="EV208" s="37"/>
      <c r="EW208" s="37"/>
      <c r="EX208" s="37"/>
      <c r="EY208" s="37"/>
      <c r="EZ208" s="37"/>
      <c r="FA208" s="37"/>
      <c r="FB208" s="37"/>
      <c r="FC208" s="37"/>
      <c r="FD208" s="37"/>
      <c r="FE208" s="37"/>
      <c r="FF208" s="37"/>
      <c r="FG208" s="37"/>
      <c r="FH208" s="37"/>
      <c r="FI208" s="37"/>
      <c r="FJ208" s="37"/>
      <c r="FK208" s="37"/>
      <c r="FL208" s="37"/>
      <c r="FM208" s="37"/>
      <c r="FN208" s="37"/>
      <c r="FO208" s="37"/>
      <c r="FP208" s="37"/>
      <c r="FQ208" s="37"/>
      <c r="FR208" s="37"/>
      <c r="FS208" s="37"/>
      <c r="FT208" s="37"/>
      <c r="FU208" s="37"/>
      <c r="FV208" s="37"/>
      <c r="FW208" s="37"/>
      <c r="FX208" s="37"/>
      <c r="FY208" s="37"/>
      <c r="FZ208" s="37"/>
      <c r="GA208" s="37"/>
      <c r="GB208" s="37"/>
      <c r="GC208" s="37"/>
      <c r="GD208" s="37"/>
      <c r="GE208" s="37"/>
      <c r="GF208" s="37"/>
      <c r="GG208" s="37"/>
      <c r="GH208" s="37"/>
      <c r="GI208" s="37"/>
      <c r="GJ208" s="37"/>
      <c r="GK208" s="37"/>
      <c r="GL208" s="37"/>
      <c r="GM208" s="37"/>
      <c r="GN208" s="37"/>
      <c r="GO208" s="37"/>
      <c r="GP208" s="37"/>
      <c r="GQ208" s="37"/>
      <c r="GR208" s="37"/>
      <c r="GS208" s="37"/>
      <c r="GT208" s="37"/>
      <c r="GU208" s="37"/>
      <c r="GV208" s="37"/>
      <c r="GW208" s="37"/>
      <c r="GX208" s="37"/>
      <c r="GY208" s="37"/>
      <c r="GZ208" s="37"/>
      <c r="HA208" s="37"/>
      <c r="HB208" s="37"/>
      <c r="HC208" s="37"/>
      <c r="HD208" s="37"/>
      <c r="HE208" s="37"/>
      <c r="HF208" s="37"/>
      <c r="HG208" s="37"/>
      <c r="HH208" s="37"/>
      <c r="HI208" s="37"/>
      <c r="HJ208" s="37"/>
      <c r="HK208" s="37"/>
      <c r="HL208" s="37"/>
      <c r="HM208" s="37"/>
      <c r="HN208" s="37"/>
      <c r="HO208" s="37"/>
      <c r="HP208" s="37"/>
      <c r="HQ208" s="37"/>
      <c r="HR208" s="37"/>
      <c r="HS208" s="37"/>
      <c r="HT208" s="37"/>
      <c r="HU208" s="37"/>
      <c r="HV208" s="37"/>
      <c r="HW208" s="37"/>
      <c r="HX208" s="37"/>
      <c r="HY208" s="37"/>
      <c r="HZ208" s="37"/>
      <c r="IA208" s="5"/>
      <c r="IB208" s="5"/>
      <c r="IC208" s="5"/>
      <c r="ID208" s="5"/>
      <c r="IE208" s="5"/>
      <c r="IF208" s="5"/>
      <c r="IG208" s="5"/>
      <c r="IH208" s="5"/>
      <c r="II208" s="5"/>
      <c r="IJ208" s="37"/>
      <c r="IK208" s="37"/>
    </row>
    <row r="209" spans="1:243" ht="15.75" customHeight="1">
      <c r="A209" s="12"/>
      <c r="B209" s="329" t="s">
        <v>13</v>
      </c>
      <c r="C209" s="329"/>
      <c r="D209" s="13">
        <v>30</v>
      </c>
      <c r="E209" s="14">
        <v>2.2799999999999998</v>
      </c>
      <c r="F209" s="14">
        <v>0.24</v>
      </c>
      <c r="G209" s="14">
        <v>14.76</v>
      </c>
      <c r="H209" s="14">
        <v>70.5</v>
      </c>
      <c r="I209" s="36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  <c r="AP209" s="37"/>
      <c r="AQ209" s="37"/>
      <c r="AR209" s="37"/>
      <c r="AS209" s="37"/>
      <c r="AT209" s="37"/>
      <c r="AU209" s="37"/>
      <c r="AV209" s="37"/>
      <c r="AW209" s="37"/>
      <c r="AX209" s="37"/>
      <c r="AY209" s="37"/>
      <c r="AZ209" s="37"/>
      <c r="BA209" s="37"/>
      <c r="BB209" s="37"/>
      <c r="BC209" s="37"/>
      <c r="BD209" s="37"/>
      <c r="BE209" s="37"/>
      <c r="BF209" s="37"/>
      <c r="BG209" s="37"/>
      <c r="BH209" s="37"/>
      <c r="BI209" s="37"/>
      <c r="BJ209" s="37"/>
      <c r="BK209" s="37"/>
      <c r="BL209" s="37"/>
      <c r="BM209" s="37"/>
      <c r="BN209" s="37"/>
      <c r="BO209" s="37"/>
      <c r="BP209" s="37"/>
      <c r="BQ209" s="37"/>
      <c r="BR209" s="37"/>
      <c r="BS209" s="37"/>
      <c r="BT209" s="37"/>
      <c r="BU209" s="37"/>
      <c r="BV209" s="37"/>
      <c r="BW209" s="37"/>
      <c r="BX209" s="37"/>
      <c r="BY209" s="37"/>
      <c r="BZ209" s="37"/>
      <c r="CA209" s="37"/>
      <c r="CB209" s="37"/>
      <c r="CC209" s="37"/>
      <c r="CD209" s="37"/>
      <c r="CE209" s="37"/>
      <c r="CF209" s="37"/>
      <c r="CG209" s="37"/>
      <c r="CH209" s="37"/>
      <c r="CI209" s="37"/>
      <c r="CJ209" s="37"/>
      <c r="CK209" s="37"/>
      <c r="CL209" s="37"/>
      <c r="CM209" s="37"/>
      <c r="CN209" s="37"/>
      <c r="CO209" s="37"/>
      <c r="CP209" s="37"/>
      <c r="CQ209" s="37"/>
      <c r="CR209" s="37"/>
      <c r="CS209" s="37"/>
      <c r="CT209" s="37"/>
      <c r="CU209" s="37"/>
      <c r="CV209" s="37"/>
      <c r="CW209" s="37"/>
      <c r="CX209" s="37"/>
      <c r="CY209" s="37"/>
      <c r="CZ209" s="37"/>
      <c r="DA209" s="37"/>
      <c r="DB209" s="37"/>
      <c r="DC209" s="37"/>
      <c r="DD209" s="37"/>
      <c r="DE209" s="37"/>
      <c r="DF209" s="37"/>
      <c r="DG209" s="37"/>
      <c r="DH209" s="37"/>
      <c r="DI209" s="37"/>
      <c r="DJ209" s="37"/>
      <c r="DK209" s="37"/>
      <c r="DL209" s="37"/>
      <c r="DM209" s="37"/>
      <c r="DN209" s="37"/>
      <c r="DO209" s="37"/>
      <c r="DP209" s="37"/>
      <c r="DQ209" s="37"/>
      <c r="DR209" s="37"/>
      <c r="DS209" s="37"/>
      <c r="DT209" s="37"/>
      <c r="DU209" s="37"/>
      <c r="DV209" s="37"/>
      <c r="DW209" s="37"/>
      <c r="DX209" s="37"/>
      <c r="DY209" s="37"/>
      <c r="DZ209" s="37"/>
      <c r="EA209" s="37"/>
      <c r="EB209" s="37"/>
      <c r="EC209" s="37"/>
      <c r="ED209" s="37"/>
      <c r="EE209" s="37"/>
      <c r="EF209" s="37"/>
      <c r="EG209" s="37"/>
      <c r="EH209" s="37"/>
      <c r="EI209" s="37"/>
      <c r="EJ209" s="37"/>
      <c r="EK209" s="37"/>
      <c r="EL209" s="37"/>
      <c r="EM209" s="37"/>
      <c r="EN209" s="37"/>
      <c r="EO209" s="37"/>
      <c r="EP209" s="37"/>
      <c r="EQ209" s="37"/>
      <c r="ER209" s="37"/>
      <c r="ES209" s="37"/>
      <c r="ET209" s="37"/>
      <c r="EU209" s="37"/>
      <c r="EV209" s="37"/>
      <c r="EW209" s="37"/>
      <c r="EX209" s="37"/>
      <c r="EY209" s="37"/>
      <c r="EZ209" s="37"/>
      <c r="FA209" s="37"/>
      <c r="FB209" s="37"/>
      <c r="FC209" s="37"/>
      <c r="FD209" s="37"/>
      <c r="FE209" s="37"/>
      <c r="FF209" s="37"/>
      <c r="FG209" s="37"/>
      <c r="FH209" s="37"/>
      <c r="FI209" s="37"/>
      <c r="FJ209" s="37"/>
      <c r="FK209" s="37"/>
      <c r="FL209" s="37"/>
      <c r="FM209" s="37"/>
      <c r="FN209" s="37"/>
      <c r="FO209" s="37"/>
      <c r="FP209" s="37"/>
      <c r="FQ209" s="37"/>
      <c r="FR209" s="37"/>
      <c r="FS209" s="37"/>
      <c r="FT209" s="37"/>
      <c r="FU209" s="37"/>
      <c r="FV209" s="37"/>
      <c r="FW209" s="37"/>
      <c r="FX209" s="37"/>
      <c r="FY209" s="37"/>
      <c r="FZ209" s="37"/>
      <c r="GA209" s="37"/>
      <c r="GB209" s="37"/>
      <c r="GC209" s="37"/>
      <c r="GD209" s="37"/>
      <c r="GE209" s="37"/>
      <c r="GF209" s="37"/>
      <c r="GG209" s="37"/>
      <c r="GH209" s="37"/>
      <c r="GI209" s="37"/>
      <c r="GJ209" s="37"/>
      <c r="GK209" s="37"/>
      <c r="GL209" s="37"/>
      <c r="GM209" s="37"/>
      <c r="GN209" s="37"/>
      <c r="GO209" s="37"/>
      <c r="GP209" s="37"/>
      <c r="GQ209" s="37"/>
      <c r="GR209" s="37"/>
      <c r="GS209" s="37"/>
      <c r="GT209" s="37"/>
      <c r="GU209" s="37"/>
      <c r="GV209" s="37"/>
      <c r="GW209" s="37"/>
      <c r="GX209" s="37"/>
      <c r="GY209" s="37"/>
      <c r="GZ209" s="37"/>
      <c r="HA209" s="37"/>
      <c r="HB209" s="37"/>
      <c r="HC209" s="37"/>
      <c r="HD209" s="37"/>
      <c r="HE209" s="37"/>
      <c r="HF209" s="37"/>
      <c r="HG209" s="37"/>
      <c r="HH209" s="37"/>
      <c r="HI209" s="37"/>
      <c r="HJ209" s="37"/>
      <c r="HK209" s="37"/>
      <c r="HL209" s="37"/>
      <c r="HM209" s="37"/>
      <c r="HN209" s="37"/>
      <c r="HO209" s="37"/>
      <c r="HP209" s="37"/>
      <c r="HQ209" s="37"/>
      <c r="HR209" s="37"/>
      <c r="HS209" s="37"/>
      <c r="HT209" s="37"/>
      <c r="HU209" s="37"/>
      <c r="HV209" s="37"/>
      <c r="HW209" s="37"/>
      <c r="HX209" s="37"/>
      <c r="HY209" s="37"/>
      <c r="HZ209" s="37"/>
      <c r="IA209" s="5"/>
      <c r="IB209" s="5"/>
      <c r="IC209" s="5"/>
      <c r="ID209" s="5"/>
      <c r="IE209" s="5"/>
      <c r="IF209" s="5"/>
      <c r="IG209" s="5"/>
      <c r="IH209" s="5"/>
      <c r="II209" s="5"/>
    </row>
    <row r="210" spans="1:243" ht="15.75" customHeight="1">
      <c r="A210" s="33"/>
      <c r="B210" s="329" t="s">
        <v>40</v>
      </c>
      <c r="C210" s="329"/>
      <c r="D210" s="55">
        <v>180</v>
      </c>
      <c r="E210" s="14">
        <v>2.6</v>
      </c>
      <c r="F210" s="14">
        <v>2.67</v>
      </c>
      <c r="G210" s="14">
        <v>29.2</v>
      </c>
      <c r="H210" s="14">
        <v>155.19999999999999</v>
      </c>
      <c r="I210" s="47">
        <v>395</v>
      </c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2"/>
      <c r="BR210" s="22"/>
      <c r="BS210" s="22"/>
      <c r="BT210" s="22"/>
      <c r="BU210" s="22"/>
      <c r="BV210" s="22"/>
      <c r="BW210" s="22"/>
      <c r="BX210" s="22"/>
      <c r="BY210" s="22"/>
      <c r="BZ210" s="22"/>
      <c r="CA210" s="22"/>
      <c r="CB210" s="22"/>
      <c r="CC210" s="22"/>
      <c r="CD210" s="22"/>
      <c r="CE210" s="22"/>
      <c r="CF210" s="22"/>
      <c r="CG210" s="22"/>
      <c r="CH210" s="22"/>
      <c r="CI210" s="22"/>
      <c r="CJ210" s="22"/>
      <c r="CK210" s="22"/>
      <c r="CL210" s="22"/>
      <c r="CM210" s="22"/>
      <c r="CN210" s="22"/>
      <c r="CO210" s="22"/>
      <c r="CP210" s="22"/>
      <c r="CQ210" s="22"/>
      <c r="CR210" s="22"/>
      <c r="CS210" s="22"/>
      <c r="CT210" s="22"/>
      <c r="CU210" s="22"/>
      <c r="CV210" s="22"/>
      <c r="CW210" s="22"/>
      <c r="CX210" s="22"/>
      <c r="CY210" s="22"/>
      <c r="CZ210" s="22"/>
      <c r="DA210" s="22"/>
      <c r="DB210" s="22"/>
      <c r="DC210" s="22"/>
      <c r="DD210" s="22"/>
      <c r="DE210" s="22"/>
      <c r="DF210" s="22"/>
      <c r="DG210" s="22"/>
      <c r="DH210" s="22"/>
      <c r="DI210" s="22"/>
      <c r="DJ210" s="22"/>
      <c r="DK210" s="22"/>
      <c r="DL210" s="22"/>
      <c r="DM210" s="22"/>
      <c r="DN210" s="22"/>
      <c r="DO210" s="22"/>
      <c r="DP210" s="22"/>
      <c r="DQ210" s="22"/>
      <c r="DR210" s="22"/>
      <c r="DS210" s="22"/>
      <c r="DT210" s="22"/>
      <c r="DU210" s="22"/>
      <c r="DV210" s="22"/>
      <c r="DW210" s="22"/>
      <c r="DX210" s="22"/>
      <c r="DY210" s="22"/>
      <c r="DZ210" s="22"/>
      <c r="EA210" s="22"/>
      <c r="EB210" s="22"/>
      <c r="EC210" s="22"/>
      <c r="ED210" s="22"/>
      <c r="EE210" s="22"/>
      <c r="EF210" s="22"/>
      <c r="EG210" s="22"/>
      <c r="EH210" s="22"/>
      <c r="EI210" s="22"/>
      <c r="EJ210" s="22"/>
      <c r="EK210" s="22"/>
      <c r="EL210" s="22"/>
      <c r="EM210" s="22"/>
      <c r="EN210" s="22"/>
      <c r="EO210" s="22"/>
      <c r="EP210" s="22"/>
      <c r="EQ210" s="22"/>
      <c r="ER210" s="22"/>
      <c r="ES210" s="22"/>
      <c r="ET210" s="22"/>
      <c r="EU210" s="22"/>
      <c r="EV210" s="22"/>
      <c r="EW210" s="22"/>
      <c r="EX210" s="22"/>
      <c r="EY210" s="22"/>
      <c r="EZ210" s="22"/>
      <c r="FA210" s="22"/>
      <c r="FB210" s="22"/>
      <c r="FC210" s="22"/>
      <c r="FD210" s="22"/>
      <c r="FE210" s="22"/>
      <c r="FF210" s="22"/>
      <c r="FG210" s="22"/>
      <c r="FH210" s="22"/>
      <c r="FI210" s="22"/>
      <c r="FJ210" s="22"/>
      <c r="FK210" s="22"/>
      <c r="FL210" s="22"/>
      <c r="FM210" s="22"/>
      <c r="FN210" s="22"/>
      <c r="FO210" s="22"/>
      <c r="FP210" s="22"/>
      <c r="FQ210" s="22"/>
      <c r="FR210" s="22"/>
      <c r="FS210" s="22"/>
      <c r="FT210" s="22"/>
      <c r="FU210" s="22"/>
      <c r="FV210" s="22"/>
      <c r="FW210" s="22"/>
      <c r="FX210" s="22"/>
      <c r="FY210" s="22"/>
      <c r="FZ210" s="22"/>
      <c r="GA210" s="22"/>
      <c r="GB210" s="22"/>
      <c r="GC210" s="22"/>
      <c r="GD210" s="22"/>
      <c r="GE210" s="22"/>
      <c r="GF210" s="22"/>
      <c r="GG210" s="22"/>
      <c r="GH210" s="22"/>
      <c r="GI210" s="22"/>
      <c r="GJ210" s="22"/>
      <c r="GK210" s="22"/>
      <c r="GL210" s="22"/>
      <c r="GM210" s="22"/>
      <c r="GN210" s="22"/>
      <c r="GO210" s="22"/>
      <c r="GP210" s="22"/>
      <c r="GQ210" s="22"/>
      <c r="GR210" s="22"/>
      <c r="GS210" s="22"/>
      <c r="GT210" s="22"/>
      <c r="GU210" s="22"/>
      <c r="GV210" s="22"/>
      <c r="GW210" s="22"/>
      <c r="GX210" s="22"/>
      <c r="GY210" s="22"/>
      <c r="GZ210" s="22"/>
      <c r="HA210" s="22"/>
      <c r="HB210" s="22"/>
      <c r="HC210" s="22"/>
      <c r="HD210" s="22"/>
      <c r="HE210" s="22"/>
      <c r="HF210" s="22"/>
      <c r="HG210" s="22"/>
      <c r="HH210" s="22"/>
      <c r="HI210" s="22"/>
      <c r="HJ210" s="22"/>
      <c r="HK210" s="22"/>
      <c r="HL210" s="22"/>
      <c r="HM210" s="22"/>
      <c r="HN210" s="22"/>
      <c r="HO210" s="22"/>
      <c r="HP210" s="22"/>
      <c r="HQ210" s="22"/>
      <c r="HR210" s="22"/>
      <c r="HS210" s="22"/>
      <c r="HT210" s="22"/>
      <c r="HU210" s="22"/>
      <c r="HV210" s="22"/>
      <c r="HW210" s="22"/>
      <c r="HX210" s="22"/>
      <c r="HY210" s="22"/>
      <c r="HZ210" s="22"/>
      <c r="IA210" s="23"/>
      <c r="IB210" s="23"/>
      <c r="IC210" s="23"/>
      <c r="ID210" s="23"/>
      <c r="IE210" s="23"/>
      <c r="IF210" s="23"/>
      <c r="IG210" s="23"/>
      <c r="IH210" s="23"/>
      <c r="II210" s="23"/>
    </row>
    <row r="211" spans="1:243" ht="16.5" customHeight="1">
      <c r="A211" s="197"/>
      <c r="B211" s="337" t="s">
        <v>22</v>
      </c>
      <c r="C211" s="337"/>
      <c r="D211" s="6">
        <v>120</v>
      </c>
      <c r="E211" s="97">
        <v>0.48</v>
      </c>
      <c r="F211" s="97">
        <v>0.33333333333333298</v>
      </c>
      <c r="G211" s="97">
        <v>11.76</v>
      </c>
      <c r="H211" s="97">
        <v>56.4</v>
      </c>
      <c r="I211" s="124">
        <v>338</v>
      </c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  <c r="AR211" s="37"/>
      <c r="AS211" s="37"/>
      <c r="AT211" s="37"/>
      <c r="AU211" s="37"/>
      <c r="AV211" s="37"/>
      <c r="AW211" s="37"/>
      <c r="AX211" s="37"/>
      <c r="AY211" s="37"/>
      <c r="AZ211" s="37"/>
      <c r="BA211" s="37"/>
      <c r="BB211" s="37"/>
      <c r="BC211" s="37"/>
      <c r="BD211" s="37"/>
      <c r="BE211" s="37"/>
      <c r="BF211" s="37"/>
      <c r="BG211" s="37"/>
      <c r="BH211" s="37"/>
      <c r="BI211" s="37"/>
      <c r="BJ211" s="37"/>
      <c r="BK211" s="37"/>
      <c r="BL211" s="37"/>
      <c r="BM211" s="37"/>
      <c r="BN211" s="37"/>
      <c r="BO211" s="37"/>
      <c r="BP211" s="37"/>
      <c r="BQ211" s="37"/>
      <c r="BR211" s="37"/>
      <c r="BS211" s="37"/>
      <c r="BT211" s="37"/>
      <c r="BU211" s="37"/>
      <c r="BV211" s="37"/>
      <c r="BW211" s="37"/>
      <c r="BX211" s="37"/>
      <c r="BY211" s="37"/>
      <c r="BZ211" s="37"/>
      <c r="CA211" s="37"/>
      <c r="CB211" s="37"/>
      <c r="CC211" s="37"/>
      <c r="CD211" s="37"/>
      <c r="CE211" s="37"/>
      <c r="CF211" s="37"/>
      <c r="CG211" s="37"/>
      <c r="CH211" s="37"/>
      <c r="CI211" s="37"/>
      <c r="CJ211" s="37"/>
      <c r="CK211" s="37"/>
      <c r="CL211" s="37"/>
      <c r="CM211" s="37"/>
      <c r="CN211" s="37"/>
      <c r="CO211" s="37"/>
      <c r="CP211" s="37"/>
      <c r="CQ211" s="37"/>
      <c r="CR211" s="37"/>
      <c r="CS211" s="37"/>
      <c r="CT211" s="37"/>
      <c r="CU211" s="37"/>
      <c r="CV211" s="37"/>
      <c r="CW211" s="37"/>
      <c r="CX211" s="37"/>
      <c r="CY211" s="37"/>
      <c r="CZ211" s="37"/>
      <c r="DA211" s="37"/>
      <c r="DB211" s="37"/>
      <c r="DC211" s="37"/>
      <c r="DD211" s="37"/>
      <c r="DE211" s="37"/>
      <c r="DF211" s="37"/>
      <c r="DG211" s="37"/>
      <c r="DH211" s="37"/>
      <c r="DI211" s="37"/>
      <c r="DJ211" s="37"/>
      <c r="DK211" s="37"/>
      <c r="DL211" s="37"/>
      <c r="DM211" s="37"/>
      <c r="DN211" s="37"/>
      <c r="DO211" s="37"/>
      <c r="DP211" s="37"/>
      <c r="DQ211" s="37"/>
      <c r="DR211" s="37"/>
      <c r="DS211" s="37"/>
      <c r="DT211" s="37"/>
      <c r="DU211" s="37"/>
      <c r="DV211" s="37"/>
      <c r="DW211" s="37"/>
      <c r="DX211" s="37"/>
      <c r="DY211" s="37"/>
      <c r="DZ211" s="37"/>
      <c r="EA211" s="37"/>
      <c r="EB211" s="37"/>
      <c r="EC211" s="37"/>
      <c r="ED211" s="37"/>
      <c r="EE211" s="37"/>
      <c r="EF211" s="37"/>
      <c r="EG211" s="37"/>
      <c r="EH211" s="37"/>
      <c r="EI211" s="37"/>
      <c r="EJ211" s="37"/>
      <c r="EK211" s="37"/>
      <c r="EL211" s="37"/>
      <c r="EM211" s="37"/>
      <c r="EN211" s="37"/>
      <c r="EO211" s="37"/>
      <c r="EP211" s="37"/>
      <c r="EQ211" s="37"/>
      <c r="ER211" s="37"/>
      <c r="ES211" s="37"/>
      <c r="ET211" s="37"/>
      <c r="EU211" s="37"/>
      <c r="EV211" s="37"/>
      <c r="EW211" s="37"/>
      <c r="EX211" s="37"/>
      <c r="EY211" s="37"/>
      <c r="EZ211" s="37"/>
      <c r="FA211" s="37"/>
      <c r="FB211" s="37"/>
      <c r="FC211" s="37"/>
      <c r="FD211" s="37"/>
      <c r="FE211" s="37"/>
      <c r="FF211" s="37"/>
      <c r="FG211" s="37"/>
      <c r="FH211" s="37"/>
      <c r="FI211" s="37"/>
      <c r="FJ211" s="37"/>
      <c r="FK211" s="37"/>
      <c r="FL211" s="37"/>
      <c r="FM211" s="37"/>
      <c r="FN211" s="37"/>
      <c r="FO211" s="37"/>
      <c r="FP211" s="37"/>
      <c r="FQ211" s="37"/>
      <c r="FR211" s="37"/>
      <c r="FS211" s="37"/>
      <c r="FT211" s="37"/>
      <c r="FU211" s="37"/>
      <c r="FV211" s="37"/>
      <c r="FW211" s="37"/>
      <c r="FX211" s="37"/>
      <c r="FY211" s="37"/>
      <c r="FZ211" s="37"/>
      <c r="GA211" s="37"/>
      <c r="GB211" s="37"/>
      <c r="GC211" s="37"/>
      <c r="GD211" s="37"/>
      <c r="GE211" s="37"/>
      <c r="GF211" s="37"/>
      <c r="GG211" s="37"/>
      <c r="GH211" s="37"/>
      <c r="GI211" s="37"/>
      <c r="GJ211" s="37"/>
      <c r="GK211" s="37"/>
      <c r="GL211" s="37"/>
      <c r="GM211" s="37"/>
      <c r="GN211" s="37"/>
      <c r="GO211" s="37"/>
      <c r="GP211" s="37"/>
      <c r="GQ211" s="37"/>
      <c r="GR211" s="37"/>
      <c r="GS211" s="37"/>
      <c r="GT211" s="37"/>
      <c r="GU211" s="37"/>
      <c r="GV211" s="37"/>
      <c r="GW211" s="37"/>
      <c r="GX211" s="37"/>
      <c r="GY211" s="37"/>
      <c r="GZ211" s="37"/>
      <c r="HA211" s="37"/>
      <c r="HB211" s="37"/>
      <c r="HC211" s="37"/>
      <c r="HD211" s="37"/>
      <c r="HE211" s="37"/>
      <c r="HF211" s="37"/>
      <c r="HG211" s="37"/>
      <c r="HH211" s="37"/>
      <c r="HI211" s="37"/>
      <c r="HJ211" s="37"/>
      <c r="HK211" s="37"/>
      <c r="HL211" s="37"/>
      <c r="HM211" s="37"/>
      <c r="HN211" s="37"/>
      <c r="HO211" s="37"/>
      <c r="HP211" s="37"/>
      <c r="HQ211" s="37"/>
      <c r="HR211" s="37"/>
      <c r="HS211" s="37"/>
      <c r="HT211" s="37"/>
      <c r="HU211" s="37"/>
      <c r="HV211" s="37"/>
      <c r="HW211" s="37"/>
      <c r="HX211" s="37"/>
      <c r="HY211" s="37"/>
      <c r="HZ211" s="37"/>
      <c r="IA211" s="5"/>
      <c r="IB211" s="5"/>
      <c r="IC211" s="5"/>
      <c r="ID211" s="5"/>
      <c r="IE211" s="5"/>
      <c r="IF211" s="5"/>
      <c r="IG211" s="5"/>
      <c r="IH211" s="5"/>
      <c r="II211" s="5"/>
    </row>
    <row r="212" spans="1:243" ht="15.6">
      <c r="A212" s="331" t="s">
        <v>15</v>
      </c>
      <c r="B212" s="331"/>
      <c r="C212" s="331"/>
      <c r="D212" s="331"/>
      <c r="E212" s="24">
        <v>16.86</v>
      </c>
      <c r="F212" s="24">
        <v>16.773333333333301</v>
      </c>
      <c r="G212" s="24">
        <v>84.71</v>
      </c>
      <c r="H212" s="62">
        <v>566.1</v>
      </c>
      <c r="I212" s="61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  <c r="AR212" s="37"/>
      <c r="AS212" s="37"/>
      <c r="AT212" s="37"/>
      <c r="AU212" s="37"/>
      <c r="AV212" s="37"/>
      <c r="AW212" s="37"/>
      <c r="AX212" s="37"/>
      <c r="AY212" s="37"/>
      <c r="AZ212" s="37"/>
      <c r="BA212" s="37"/>
      <c r="BB212" s="37"/>
      <c r="BC212" s="37"/>
      <c r="BD212" s="37"/>
      <c r="BE212" s="37"/>
      <c r="BF212" s="37"/>
      <c r="BG212" s="37"/>
      <c r="BH212" s="37"/>
      <c r="BI212" s="37"/>
      <c r="BJ212" s="37"/>
      <c r="BK212" s="37"/>
      <c r="BL212" s="37"/>
      <c r="BM212" s="37"/>
      <c r="BN212" s="37"/>
      <c r="BO212" s="37"/>
      <c r="BP212" s="37"/>
      <c r="BQ212" s="37"/>
      <c r="BR212" s="37"/>
      <c r="BS212" s="37"/>
      <c r="BT212" s="37"/>
      <c r="BU212" s="37"/>
      <c r="BV212" s="37"/>
      <c r="BW212" s="37"/>
      <c r="BX212" s="37"/>
      <c r="BY212" s="37"/>
      <c r="BZ212" s="37"/>
      <c r="CA212" s="37"/>
      <c r="CB212" s="37"/>
      <c r="CC212" s="37"/>
      <c r="CD212" s="37"/>
      <c r="CE212" s="37"/>
      <c r="CF212" s="37"/>
      <c r="CG212" s="37"/>
      <c r="CH212" s="37"/>
      <c r="CI212" s="37"/>
      <c r="CJ212" s="37"/>
      <c r="CK212" s="37"/>
      <c r="CL212" s="37"/>
      <c r="CM212" s="37"/>
      <c r="CN212" s="37"/>
      <c r="CO212" s="37"/>
      <c r="CP212" s="37"/>
      <c r="CQ212" s="37"/>
      <c r="CR212" s="37"/>
      <c r="CS212" s="37"/>
      <c r="CT212" s="37"/>
      <c r="CU212" s="37"/>
      <c r="CV212" s="37"/>
      <c r="CW212" s="37"/>
      <c r="CX212" s="37"/>
      <c r="CY212" s="37"/>
      <c r="CZ212" s="37"/>
      <c r="DA212" s="37"/>
      <c r="DB212" s="37"/>
      <c r="DC212" s="37"/>
      <c r="DD212" s="37"/>
      <c r="DE212" s="37"/>
      <c r="DF212" s="37"/>
      <c r="DG212" s="37"/>
      <c r="DH212" s="37"/>
      <c r="DI212" s="37"/>
      <c r="DJ212" s="37"/>
      <c r="DK212" s="37"/>
      <c r="DL212" s="37"/>
      <c r="DM212" s="37"/>
      <c r="DN212" s="37"/>
      <c r="DO212" s="37"/>
      <c r="DP212" s="37"/>
      <c r="DQ212" s="37"/>
      <c r="DR212" s="37"/>
      <c r="DS212" s="37"/>
      <c r="DT212" s="37"/>
      <c r="DU212" s="37"/>
      <c r="DV212" s="37"/>
      <c r="DW212" s="37"/>
      <c r="DX212" s="37"/>
      <c r="DY212" s="37"/>
      <c r="DZ212" s="37"/>
      <c r="EA212" s="37"/>
      <c r="EB212" s="37"/>
      <c r="EC212" s="37"/>
      <c r="ED212" s="37"/>
      <c r="EE212" s="37"/>
      <c r="EF212" s="37"/>
      <c r="EG212" s="37"/>
      <c r="EH212" s="37"/>
      <c r="EI212" s="37"/>
      <c r="EJ212" s="37"/>
      <c r="EK212" s="37"/>
      <c r="EL212" s="37"/>
      <c r="EM212" s="37"/>
      <c r="EN212" s="37"/>
      <c r="EO212" s="37"/>
      <c r="EP212" s="37"/>
      <c r="EQ212" s="37"/>
      <c r="ER212" s="37"/>
      <c r="ES212" s="37"/>
      <c r="ET212" s="37"/>
      <c r="EU212" s="37"/>
      <c r="EV212" s="37"/>
      <c r="EW212" s="37"/>
      <c r="EX212" s="37"/>
      <c r="EY212" s="37"/>
      <c r="EZ212" s="37"/>
      <c r="FA212" s="37"/>
      <c r="FB212" s="37"/>
      <c r="FC212" s="37"/>
      <c r="FD212" s="37"/>
      <c r="FE212" s="37"/>
      <c r="FF212" s="37"/>
      <c r="FG212" s="37"/>
      <c r="FH212" s="37"/>
      <c r="FI212" s="37"/>
      <c r="FJ212" s="37"/>
      <c r="FK212" s="37"/>
      <c r="FL212" s="37"/>
      <c r="FM212" s="37"/>
      <c r="FN212" s="37"/>
      <c r="FO212" s="37"/>
      <c r="FP212" s="37"/>
      <c r="FQ212" s="37"/>
      <c r="FR212" s="37"/>
      <c r="FS212" s="37"/>
      <c r="FT212" s="37"/>
      <c r="FU212" s="37"/>
      <c r="FV212" s="37"/>
      <c r="FW212" s="37"/>
      <c r="FX212" s="37"/>
      <c r="FY212" s="37"/>
      <c r="FZ212" s="37"/>
      <c r="GA212" s="37"/>
      <c r="GB212" s="37"/>
      <c r="GC212" s="37"/>
      <c r="GD212" s="37"/>
      <c r="GE212" s="37"/>
      <c r="GF212" s="37"/>
      <c r="GG212" s="37"/>
      <c r="GH212" s="37"/>
      <c r="GI212" s="37"/>
      <c r="GJ212" s="37"/>
      <c r="GK212" s="37"/>
      <c r="GL212" s="37"/>
      <c r="GM212" s="37"/>
      <c r="GN212" s="37"/>
      <c r="GO212" s="37"/>
      <c r="GP212" s="37"/>
      <c r="GQ212" s="37"/>
      <c r="GR212" s="37"/>
      <c r="GS212" s="37"/>
      <c r="GT212" s="37"/>
      <c r="GU212" s="37"/>
      <c r="GV212" s="37"/>
      <c r="GW212" s="37"/>
      <c r="GX212" s="37"/>
      <c r="GY212" s="37"/>
      <c r="GZ212" s="37"/>
      <c r="HA212" s="37"/>
      <c r="HB212" s="37"/>
      <c r="HC212" s="37"/>
      <c r="HD212" s="37"/>
      <c r="HE212" s="37"/>
      <c r="HF212" s="37"/>
      <c r="HG212" s="37"/>
      <c r="HH212" s="37"/>
      <c r="HI212" s="37"/>
      <c r="HJ212" s="37"/>
      <c r="HK212" s="37"/>
      <c r="HL212" s="37"/>
      <c r="HM212" s="37"/>
      <c r="HN212" s="37"/>
      <c r="HO212" s="37"/>
      <c r="HP212" s="37"/>
      <c r="HQ212" s="37"/>
      <c r="HR212" s="37"/>
      <c r="HS212" s="37"/>
      <c r="HT212" s="37"/>
      <c r="HU212" s="37"/>
      <c r="HV212" s="37"/>
      <c r="HW212" s="37"/>
      <c r="HX212" s="37"/>
      <c r="HY212" s="37"/>
      <c r="HZ212" s="37"/>
      <c r="IA212" s="5"/>
      <c r="IB212" s="5"/>
      <c r="IC212" s="5"/>
      <c r="ID212" s="5"/>
      <c r="IE212" s="5"/>
      <c r="IF212" s="5"/>
      <c r="IG212" s="5"/>
      <c r="IH212" s="5"/>
      <c r="II212" s="5"/>
    </row>
    <row r="213" spans="1:243" ht="15.6">
      <c r="A213" s="356" t="s">
        <v>16</v>
      </c>
      <c r="B213" s="356"/>
      <c r="C213" s="356"/>
      <c r="D213" s="356"/>
      <c r="E213" s="356"/>
      <c r="F213" s="356"/>
      <c r="G213" s="356"/>
      <c r="H213" s="356"/>
      <c r="I213" s="356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  <c r="AR213" s="37"/>
      <c r="AS213" s="37"/>
      <c r="AT213" s="37"/>
      <c r="AU213" s="37"/>
      <c r="AV213" s="37"/>
      <c r="AW213" s="37"/>
      <c r="AX213" s="37"/>
      <c r="AY213" s="37"/>
      <c r="AZ213" s="37"/>
      <c r="BA213" s="37"/>
      <c r="BB213" s="37"/>
      <c r="BC213" s="37"/>
      <c r="BD213" s="37"/>
      <c r="BE213" s="37"/>
      <c r="BF213" s="37"/>
      <c r="BG213" s="37"/>
      <c r="BH213" s="37"/>
      <c r="BI213" s="37"/>
      <c r="BJ213" s="37"/>
      <c r="BK213" s="37"/>
      <c r="BL213" s="37"/>
      <c r="BM213" s="37"/>
      <c r="BN213" s="37"/>
      <c r="BO213" s="37"/>
      <c r="BP213" s="37"/>
      <c r="BQ213" s="37"/>
      <c r="BR213" s="37"/>
      <c r="BS213" s="37"/>
      <c r="BT213" s="37"/>
      <c r="BU213" s="37"/>
      <c r="BV213" s="37"/>
      <c r="BW213" s="37"/>
      <c r="BX213" s="37"/>
      <c r="BY213" s="37"/>
      <c r="BZ213" s="37"/>
      <c r="CA213" s="37"/>
      <c r="CB213" s="37"/>
      <c r="CC213" s="37"/>
      <c r="CD213" s="37"/>
      <c r="CE213" s="37"/>
      <c r="CF213" s="37"/>
      <c r="CG213" s="37"/>
      <c r="CH213" s="37"/>
      <c r="CI213" s="37"/>
      <c r="CJ213" s="37"/>
      <c r="CK213" s="37"/>
      <c r="CL213" s="37"/>
      <c r="CM213" s="37"/>
      <c r="CN213" s="37"/>
      <c r="CO213" s="37"/>
      <c r="CP213" s="37"/>
      <c r="CQ213" s="37"/>
      <c r="CR213" s="37"/>
      <c r="CS213" s="37"/>
      <c r="CT213" s="37"/>
      <c r="CU213" s="37"/>
      <c r="CV213" s="37"/>
      <c r="CW213" s="37"/>
      <c r="CX213" s="37"/>
      <c r="CY213" s="37"/>
      <c r="CZ213" s="37"/>
      <c r="DA213" s="37"/>
      <c r="DB213" s="37"/>
      <c r="DC213" s="37"/>
      <c r="DD213" s="37"/>
      <c r="DE213" s="37"/>
      <c r="DF213" s="37"/>
      <c r="DG213" s="37"/>
      <c r="DH213" s="37"/>
      <c r="DI213" s="37"/>
      <c r="DJ213" s="37"/>
      <c r="DK213" s="37"/>
      <c r="DL213" s="37"/>
      <c r="DM213" s="37"/>
      <c r="DN213" s="37"/>
      <c r="DO213" s="37"/>
      <c r="DP213" s="37"/>
      <c r="DQ213" s="37"/>
      <c r="DR213" s="37"/>
      <c r="DS213" s="37"/>
      <c r="DT213" s="37"/>
      <c r="DU213" s="37"/>
      <c r="DV213" s="37"/>
      <c r="DW213" s="37"/>
      <c r="DX213" s="37"/>
      <c r="DY213" s="37"/>
      <c r="DZ213" s="37"/>
      <c r="EA213" s="37"/>
      <c r="EB213" s="37"/>
      <c r="EC213" s="37"/>
      <c r="ED213" s="37"/>
      <c r="EE213" s="37"/>
      <c r="EF213" s="37"/>
      <c r="EG213" s="37"/>
      <c r="EH213" s="37"/>
      <c r="EI213" s="37"/>
      <c r="EJ213" s="37"/>
      <c r="EK213" s="37"/>
      <c r="EL213" s="37"/>
      <c r="EM213" s="37"/>
      <c r="EN213" s="37"/>
      <c r="EO213" s="37"/>
      <c r="EP213" s="37"/>
      <c r="EQ213" s="37"/>
      <c r="ER213" s="37"/>
      <c r="ES213" s="37"/>
      <c r="ET213" s="37"/>
      <c r="EU213" s="37"/>
      <c r="EV213" s="37"/>
      <c r="EW213" s="37"/>
      <c r="EX213" s="37"/>
      <c r="EY213" s="37"/>
      <c r="EZ213" s="37"/>
      <c r="FA213" s="37"/>
      <c r="FB213" s="37"/>
      <c r="FC213" s="37"/>
      <c r="FD213" s="37"/>
      <c r="FE213" s="37"/>
      <c r="FF213" s="37"/>
      <c r="FG213" s="37"/>
      <c r="FH213" s="37"/>
      <c r="FI213" s="37"/>
      <c r="FJ213" s="37"/>
      <c r="FK213" s="37"/>
      <c r="FL213" s="37"/>
      <c r="FM213" s="37"/>
      <c r="FN213" s="37"/>
      <c r="FO213" s="37"/>
      <c r="FP213" s="37"/>
      <c r="FQ213" s="37"/>
      <c r="FR213" s="37"/>
      <c r="FS213" s="37"/>
      <c r="FT213" s="37"/>
      <c r="FU213" s="37"/>
      <c r="FV213" s="37"/>
      <c r="FW213" s="37"/>
      <c r="FX213" s="37"/>
      <c r="FY213" s="37"/>
      <c r="FZ213" s="37"/>
      <c r="GA213" s="37"/>
      <c r="GB213" s="37"/>
      <c r="GC213" s="37"/>
      <c r="GD213" s="37"/>
      <c r="GE213" s="37"/>
      <c r="GF213" s="37"/>
      <c r="GG213" s="37"/>
      <c r="GH213" s="37"/>
      <c r="GI213" s="37"/>
      <c r="GJ213" s="37"/>
      <c r="GK213" s="37"/>
      <c r="GL213" s="37"/>
      <c r="GM213" s="37"/>
      <c r="GN213" s="37"/>
      <c r="GO213" s="37"/>
      <c r="GP213" s="37"/>
      <c r="GQ213" s="37"/>
      <c r="GR213" s="37"/>
      <c r="GS213" s="37"/>
      <c r="GT213" s="37"/>
      <c r="GU213" s="37"/>
      <c r="GV213" s="37"/>
      <c r="GW213" s="37"/>
      <c r="GX213" s="37"/>
      <c r="GY213" s="37"/>
      <c r="GZ213" s="37"/>
      <c r="HA213" s="37"/>
      <c r="HB213" s="37"/>
      <c r="HC213" s="37"/>
      <c r="HD213" s="37"/>
      <c r="HE213" s="37"/>
      <c r="HF213" s="37"/>
      <c r="HG213" s="37"/>
      <c r="HH213" s="37"/>
      <c r="HI213" s="37"/>
      <c r="HJ213" s="37"/>
      <c r="HK213" s="37"/>
      <c r="HL213" s="37"/>
      <c r="HM213" s="37"/>
      <c r="HN213" s="37"/>
      <c r="HO213" s="37"/>
      <c r="HP213" s="37"/>
      <c r="HQ213" s="37"/>
      <c r="HR213" s="37"/>
      <c r="HS213" s="37"/>
      <c r="HT213" s="37"/>
      <c r="HU213" s="37"/>
      <c r="HV213" s="37"/>
      <c r="HW213" s="37"/>
      <c r="HX213" s="37"/>
      <c r="HY213" s="37"/>
      <c r="HZ213" s="37"/>
      <c r="IA213" s="5"/>
      <c r="IB213" s="5"/>
      <c r="IC213" s="5"/>
      <c r="ID213" s="5"/>
      <c r="IE213" s="5"/>
      <c r="IF213" s="5"/>
      <c r="IG213" s="5"/>
      <c r="IH213" s="5"/>
      <c r="II213" s="5"/>
    </row>
    <row r="214" spans="1:243" ht="15.75" customHeight="1">
      <c r="A214" s="66"/>
      <c r="B214" s="344" t="s">
        <v>17</v>
      </c>
      <c r="C214" s="344"/>
      <c r="D214" s="8">
        <v>100</v>
      </c>
      <c r="E214" s="142">
        <v>0.71</v>
      </c>
      <c r="F214" s="142">
        <v>0.13</v>
      </c>
      <c r="G214" s="142">
        <v>1.9</v>
      </c>
      <c r="H214" s="206">
        <v>12</v>
      </c>
      <c r="I214" s="125">
        <v>52</v>
      </c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  <c r="AA214" s="53"/>
      <c r="AB214" s="53"/>
      <c r="AC214" s="53"/>
      <c r="AD214" s="53"/>
      <c r="AE214" s="53"/>
      <c r="AF214" s="53"/>
      <c r="AG214" s="53"/>
      <c r="AH214" s="53"/>
      <c r="AI214" s="53"/>
      <c r="AJ214" s="53"/>
      <c r="AK214" s="53"/>
      <c r="AL214" s="53"/>
      <c r="AM214" s="53"/>
      <c r="AN214" s="53"/>
      <c r="AO214" s="53"/>
      <c r="AP214" s="53"/>
      <c r="AQ214" s="53"/>
      <c r="AR214" s="53"/>
      <c r="AS214" s="53"/>
      <c r="AT214" s="53"/>
      <c r="AU214" s="53"/>
      <c r="AV214" s="53"/>
      <c r="AW214" s="53"/>
      <c r="AX214" s="53"/>
      <c r="AY214" s="53"/>
      <c r="AZ214" s="53"/>
      <c r="BA214" s="53"/>
      <c r="BB214" s="53"/>
      <c r="BC214" s="53"/>
      <c r="BD214" s="53"/>
      <c r="BE214" s="53"/>
      <c r="BF214" s="53"/>
      <c r="BG214" s="53"/>
      <c r="BH214" s="53"/>
      <c r="BI214" s="53"/>
      <c r="BJ214" s="53"/>
      <c r="BK214" s="53"/>
      <c r="BL214" s="53"/>
      <c r="BM214" s="53"/>
      <c r="BN214" s="53"/>
      <c r="BO214" s="53"/>
      <c r="BP214" s="53"/>
      <c r="BQ214" s="53"/>
      <c r="BR214" s="53"/>
      <c r="BS214" s="53"/>
      <c r="BT214" s="53"/>
      <c r="BU214" s="53"/>
      <c r="BV214" s="53"/>
      <c r="BW214" s="53"/>
      <c r="BX214" s="53"/>
      <c r="BY214" s="53"/>
      <c r="BZ214" s="53"/>
      <c r="CA214" s="53"/>
      <c r="CB214" s="53"/>
      <c r="CC214" s="53"/>
      <c r="CD214" s="53"/>
      <c r="CE214" s="53"/>
      <c r="CF214" s="53"/>
      <c r="CG214" s="53"/>
      <c r="CH214" s="53"/>
      <c r="CI214" s="53"/>
      <c r="CJ214" s="53"/>
      <c r="CK214" s="53"/>
      <c r="CL214" s="53"/>
      <c r="CM214" s="53"/>
      <c r="CN214" s="53"/>
      <c r="CO214" s="53"/>
      <c r="CP214" s="53"/>
      <c r="CQ214" s="53"/>
      <c r="CR214" s="53"/>
      <c r="CS214" s="53"/>
      <c r="CT214" s="53"/>
      <c r="CU214" s="53"/>
      <c r="CV214" s="53"/>
      <c r="CW214" s="53"/>
      <c r="CX214" s="53"/>
      <c r="CY214" s="53"/>
      <c r="CZ214" s="53"/>
      <c r="DA214" s="53"/>
      <c r="DB214" s="53"/>
      <c r="DC214" s="53"/>
      <c r="DD214" s="53"/>
      <c r="DE214" s="53"/>
      <c r="DF214" s="53"/>
      <c r="DG214" s="53"/>
      <c r="DH214" s="53"/>
      <c r="DI214" s="53"/>
      <c r="DJ214" s="53"/>
      <c r="DK214" s="53"/>
      <c r="DL214" s="53"/>
      <c r="DM214" s="53"/>
      <c r="DN214" s="53"/>
      <c r="DO214" s="53"/>
      <c r="DP214" s="53"/>
      <c r="DQ214" s="53"/>
      <c r="DR214" s="53"/>
      <c r="DS214" s="53"/>
      <c r="DT214" s="53"/>
      <c r="DU214" s="53"/>
      <c r="DV214" s="53"/>
      <c r="DW214" s="53"/>
      <c r="DX214" s="53"/>
      <c r="DY214" s="53"/>
      <c r="DZ214" s="53"/>
      <c r="EA214" s="53"/>
      <c r="EB214" s="53"/>
      <c r="EC214" s="53"/>
      <c r="ED214" s="53"/>
      <c r="EE214" s="53"/>
      <c r="EF214" s="53"/>
      <c r="EG214" s="53"/>
      <c r="EH214" s="53"/>
      <c r="EI214" s="53"/>
      <c r="EJ214" s="53"/>
      <c r="EK214" s="53"/>
      <c r="EL214" s="53"/>
      <c r="EM214" s="53"/>
      <c r="EN214" s="53"/>
      <c r="EO214" s="53"/>
      <c r="EP214" s="53"/>
      <c r="EQ214" s="53"/>
      <c r="ER214" s="53"/>
      <c r="ES214" s="53"/>
      <c r="ET214" s="53"/>
      <c r="EU214" s="53"/>
      <c r="EV214" s="53"/>
      <c r="EW214" s="53"/>
      <c r="EX214" s="53"/>
      <c r="EY214" s="53"/>
      <c r="EZ214" s="53"/>
      <c r="FA214" s="53"/>
      <c r="FB214" s="53"/>
      <c r="FC214" s="53"/>
      <c r="FD214" s="53"/>
      <c r="FE214" s="53"/>
      <c r="FF214" s="53"/>
      <c r="FG214" s="53"/>
      <c r="FH214" s="53"/>
      <c r="FI214" s="53"/>
      <c r="FJ214" s="53"/>
      <c r="FK214" s="53"/>
      <c r="FL214" s="53"/>
      <c r="FM214" s="53"/>
      <c r="FN214" s="53"/>
      <c r="FO214" s="53"/>
      <c r="FP214" s="53"/>
      <c r="FQ214" s="53"/>
      <c r="FR214" s="53"/>
      <c r="FS214" s="53"/>
      <c r="FT214" s="53"/>
      <c r="FU214" s="53"/>
      <c r="FV214" s="53"/>
      <c r="FW214" s="53"/>
      <c r="FX214" s="53"/>
      <c r="FY214" s="53"/>
      <c r="FZ214" s="53"/>
      <c r="GA214" s="53"/>
      <c r="GB214" s="53"/>
      <c r="GC214" s="53"/>
      <c r="GD214" s="53"/>
      <c r="GE214" s="53"/>
      <c r="GF214" s="53"/>
      <c r="GG214" s="53"/>
      <c r="GH214" s="53"/>
      <c r="GI214" s="53"/>
      <c r="GJ214" s="53"/>
      <c r="GK214" s="53"/>
      <c r="GL214" s="53"/>
      <c r="GM214" s="53"/>
      <c r="GN214" s="53"/>
      <c r="GO214" s="53"/>
      <c r="GP214" s="53"/>
      <c r="GQ214" s="53"/>
      <c r="GR214" s="53"/>
      <c r="GS214" s="53"/>
      <c r="GT214" s="53"/>
      <c r="GU214" s="53"/>
      <c r="GV214" s="53"/>
      <c r="GW214" s="53"/>
      <c r="GX214" s="53"/>
      <c r="GY214" s="53"/>
      <c r="GZ214" s="53"/>
      <c r="HA214" s="53"/>
      <c r="HB214" s="53"/>
      <c r="HC214" s="53"/>
      <c r="HD214" s="53"/>
      <c r="HE214" s="53"/>
      <c r="HF214" s="53"/>
      <c r="HG214" s="53"/>
      <c r="HH214" s="53"/>
      <c r="HI214" s="53"/>
      <c r="HJ214" s="53"/>
      <c r="HK214" s="53"/>
      <c r="HL214" s="53"/>
      <c r="HM214" s="53"/>
      <c r="HN214" s="53"/>
      <c r="HO214" s="53"/>
      <c r="HP214" s="53"/>
      <c r="HQ214" s="53"/>
      <c r="HR214" s="53"/>
      <c r="HS214" s="53"/>
      <c r="HT214" s="53"/>
      <c r="HU214" s="53"/>
      <c r="HV214" s="53"/>
      <c r="HW214" s="53"/>
      <c r="HX214" s="53"/>
      <c r="HY214" s="53"/>
      <c r="HZ214" s="53"/>
      <c r="IA214" s="190"/>
      <c r="IB214" s="190"/>
      <c r="IC214" s="190"/>
      <c r="ID214" s="190"/>
      <c r="IE214" s="190"/>
      <c r="IF214" s="190"/>
      <c r="IG214" s="190"/>
      <c r="IH214" s="190"/>
      <c r="II214" s="190"/>
    </row>
    <row r="215" spans="1:243" ht="15.75" customHeight="1">
      <c r="A215" s="33"/>
      <c r="B215" s="329" t="s">
        <v>67</v>
      </c>
      <c r="C215" s="329"/>
      <c r="D215" s="55">
        <v>250</v>
      </c>
      <c r="E215" s="14">
        <v>1.97</v>
      </c>
      <c r="F215" s="14">
        <v>2.71</v>
      </c>
      <c r="G215" s="14">
        <v>12.11</v>
      </c>
      <c r="H215" s="56">
        <v>89.89</v>
      </c>
      <c r="I215" s="47">
        <v>101</v>
      </c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  <c r="FW215" s="5"/>
      <c r="FX215" s="5"/>
      <c r="FY215" s="5"/>
      <c r="FZ215" s="5"/>
      <c r="GA215" s="5"/>
      <c r="GB215" s="5"/>
      <c r="GC215" s="5"/>
      <c r="GD215" s="5"/>
      <c r="GE215" s="5"/>
      <c r="GF215" s="5"/>
      <c r="GG215" s="5"/>
      <c r="GH215" s="5"/>
      <c r="GI215" s="5"/>
      <c r="GJ215" s="5"/>
      <c r="GK215" s="5"/>
      <c r="GL215" s="5"/>
      <c r="GM215" s="5"/>
      <c r="GN215" s="5"/>
      <c r="GO215" s="5"/>
      <c r="GP215" s="5"/>
      <c r="GQ215" s="5"/>
      <c r="GR215" s="5"/>
      <c r="GS215" s="5"/>
      <c r="GT215" s="5"/>
      <c r="GU215" s="5"/>
      <c r="GV215" s="5"/>
      <c r="GW215" s="5"/>
      <c r="GX215" s="5"/>
      <c r="GY215" s="5"/>
      <c r="GZ215" s="5"/>
      <c r="HA215" s="5"/>
      <c r="HB215" s="5"/>
      <c r="HC215" s="5"/>
      <c r="HD215" s="5"/>
      <c r="HE215" s="5"/>
      <c r="HF215" s="5"/>
      <c r="HG215" s="5"/>
      <c r="HH215" s="5"/>
      <c r="HI215" s="5"/>
      <c r="HJ215" s="5"/>
      <c r="HK215" s="5"/>
      <c r="HL215" s="5"/>
      <c r="HM215" s="5"/>
      <c r="HN215" s="5"/>
      <c r="HO215" s="5"/>
      <c r="HP215" s="5"/>
      <c r="HQ215" s="5"/>
      <c r="HR215" s="5"/>
      <c r="HS215" s="5"/>
      <c r="HT215" s="5"/>
      <c r="HU215" s="5"/>
      <c r="HV215" s="5"/>
      <c r="HW215" s="5"/>
      <c r="HX215" s="5"/>
      <c r="HY215" s="5"/>
      <c r="HZ215" s="5"/>
      <c r="IA215" s="5"/>
      <c r="IB215" s="5"/>
      <c r="IC215" s="5"/>
      <c r="ID215" s="5"/>
      <c r="IE215" s="5"/>
      <c r="IF215" s="5"/>
      <c r="IG215" s="5"/>
      <c r="IH215" s="5"/>
      <c r="II215" s="5"/>
    </row>
    <row r="216" spans="1:243" ht="15.75" customHeight="1">
      <c r="A216" s="38"/>
      <c r="B216" s="336" t="s">
        <v>81</v>
      </c>
      <c r="C216" s="336"/>
      <c r="D216" s="39">
        <v>260</v>
      </c>
      <c r="E216" s="40">
        <v>16.670000000000002</v>
      </c>
      <c r="F216" s="40">
        <v>17.72</v>
      </c>
      <c r="G216" s="40">
        <v>19.78</v>
      </c>
      <c r="H216" s="207">
        <v>318.92</v>
      </c>
      <c r="I216" s="115">
        <v>292</v>
      </c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  <c r="AW216" s="32"/>
      <c r="AX216" s="32"/>
      <c r="AY216" s="32"/>
      <c r="AZ216" s="32"/>
      <c r="BA216" s="32"/>
      <c r="BB216" s="32"/>
      <c r="BC216" s="32"/>
      <c r="BD216" s="32"/>
      <c r="BE216" s="32"/>
      <c r="BF216" s="32"/>
      <c r="BG216" s="32"/>
      <c r="BH216" s="32"/>
      <c r="BI216" s="32"/>
      <c r="BJ216" s="32"/>
      <c r="BK216" s="32"/>
      <c r="BL216" s="32"/>
      <c r="BM216" s="32"/>
      <c r="BN216" s="32"/>
      <c r="BO216" s="32"/>
      <c r="BP216" s="32"/>
      <c r="BQ216" s="32"/>
      <c r="BR216" s="32"/>
      <c r="BS216" s="32"/>
      <c r="BT216" s="32"/>
      <c r="BU216" s="32"/>
      <c r="BV216" s="32"/>
      <c r="BW216" s="32"/>
      <c r="BX216" s="32"/>
      <c r="BY216" s="32"/>
      <c r="BZ216" s="32"/>
      <c r="CA216" s="32"/>
      <c r="CB216" s="32"/>
      <c r="CC216" s="32"/>
      <c r="CD216" s="32"/>
      <c r="CE216" s="32"/>
      <c r="CF216" s="32"/>
      <c r="CG216" s="32"/>
      <c r="CH216" s="32"/>
      <c r="CI216" s="32"/>
      <c r="CJ216" s="32"/>
      <c r="CK216" s="32"/>
      <c r="CL216" s="32"/>
      <c r="CM216" s="32"/>
      <c r="CN216" s="32"/>
      <c r="CO216" s="32"/>
      <c r="CP216" s="32"/>
      <c r="CQ216" s="32"/>
      <c r="CR216" s="32"/>
      <c r="CS216" s="32"/>
      <c r="CT216" s="32"/>
      <c r="CU216" s="32"/>
      <c r="CV216" s="32"/>
      <c r="CW216" s="32"/>
      <c r="CX216" s="32"/>
      <c r="CY216" s="32"/>
      <c r="CZ216" s="32"/>
      <c r="DA216" s="32"/>
      <c r="DB216" s="32"/>
      <c r="DC216" s="32"/>
      <c r="DD216" s="32"/>
      <c r="DE216" s="32"/>
      <c r="DF216" s="32"/>
      <c r="DG216" s="32"/>
      <c r="DH216" s="32"/>
      <c r="DI216" s="32"/>
      <c r="DJ216" s="32"/>
      <c r="DK216" s="32"/>
      <c r="DL216" s="32"/>
      <c r="DM216" s="32"/>
      <c r="DN216" s="32"/>
      <c r="DO216" s="32"/>
      <c r="DP216" s="32"/>
      <c r="DQ216" s="32"/>
      <c r="DR216" s="32"/>
      <c r="DS216" s="32"/>
      <c r="DT216" s="32"/>
      <c r="DU216" s="32"/>
      <c r="DV216" s="32"/>
      <c r="DW216" s="32"/>
      <c r="DX216" s="32"/>
      <c r="DY216" s="32"/>
      <c r="DZ216" s="32"/>
      <c r="EA216" s="32"/>
      <c r="EB216" s="32"/>
      <c r="EC216" s="32"/>
      <c r="ED216" s="32"/>
      <c r="EE216" s="32"/>
      <c r="EF216" s="32"/>
      <c r="EG216" s="32"/>
      <c r="EH216" s="32"/>
      <c r="EI216" s="32"/>
      <c r="EJ216" s="32"/>
      <c r="EK216" s="32"/>
      <c r="EL216" s="32"/>
      <c r="EM216" s="32"/>
      <c r="EN216" s="32"/>
      <c r="EO216" s="32"/>
      <c r="EP216" s="32"/>
      <c r="EQ216" s="32"/>
      <c r="ER216" s="32"/>
      <c r="ES216" s="32"/>
      <c r="ET216" s="32"/>
      <c r="EU216" s="32"/>
      <c r="EV216" s="32"/>
      <c r="EW216" s="32"/>
      <c r="EX216" s="32"/>
      <c r="EY216" s="32"/>
      <c r="EZ216" s="32"/>
      <c r="FA216" s="32"/>
      <c r="FB216" s="32"/>
      <c r="FC216" s="32"/>
      <c r="FD216" s="32"/>
      <c r="FE216" s="32"/>
      <c r="FF216" s="32"/>
      <c r="FG216" s="32"/>
      <c r="FH216" s="32"/>
      <c r="FI216" s="32"/>
      <c r="FJ216" s="32"/>
      <c r="FK216" s="32"/>
      <c r="FL216" s="32"/>
      <c r="FM216" s="32"/>
      <c r="FN216" s="32"/>
      <c r="FO216" s="32"/>
      <c r="FP216" s="32"/>
      <c r="FQ216" s="32"/>
      <c r="FR216" s="32"/>
      <c r="FS216" s="32"/>
      <c r="FT216" s="32"/>
      <c r="FU216" s="32"/>
      <c r="FV216" s="32"/>
      <c r="FW216" s="32"/>
      <c r="FX216" s="32"/>
      <c r="FY216" s="32"/>
      <c r="FZ216" s="32"/>
      <c r="GA216" s="32"/>
      <c r="GB216" s="32"/>
      <c r="GC216" s="32"/>
      <c r="GD216" s="32"/>
      <c r="GE216" s="32"/>
      <c r="GF216" s="32"/>
      <c r="GG216" s="32"/>
      <c r="GH216" s="32"/>
      <c r="GI216" s="32"/>
      <c r="GJ216" s="32"/>
      <c r="GK216" s="32"/>
      <c r="GL216" s="32"/>
      <c r="GM216" s="32"/>
      <c r="GN216" s="32"/>
      <c r="GO216" s="32"/>
      <c r="GP216" s="32"/>
      <c r="GQ216" s="32"/>
      <c r="GR216" s="32"/>
      <c r="GS216" s="32"/>
      <c r="GT216" s="32"/>
      <c r="GU216" s="32"/>
      <c r="GV216" s="32"/>
      <c r="GW216" s="32"/>
      <c r="GX216" s="32"/>
      <c r="GY216" s="32"/>
      <c r="GZ216" s="32"/>
      <c r="HA216" s="32"/>
      <c r="HB216" s="32"/>
      <c r="HC216" s="32"/>
      <c r="HD216" s="32"/>
      <c r="HE216" s="32"/>
      <c r="HF216" s="32"/>
      <c r="HG216" s="32"/>
      <c r="HH216" s="32"/>
      <c r="HI216" s="32"/>
      <c r="HJ216" s="32"/>
      <c r="HK216" s="32"/>
      <c r="HL216" s="32"/>
      <c r="HM216" s="32"/>
      <c r="HN216" s="32"/>
      <c r="HO216" s="32"/>
      <c r="HP216" s="32"/>
      <c r="HQ216" s="32"/>
      <c r="HR216" s="32"/>
      <c r="HS216" s="32"/>
      <c r="HT216" s="32"/>
      <c r="HU216" s="32"/>
      <c r="HV216" s="32"/>
      <c r="HW216" s="32"/>
      <c r="HX216" s="32"/>
      <c r="HY216" s="32"/>
      <c r="HZ216" s="32"/>
      <c r="IA216" s="189"/>
      <c r="IB216" s="189"/>
      <c r="IC216" s="189"/>
      <c r="ID216" s="189"/>
      <c r="IE216" s="189"/>
      <c r="IF216" s="189"/>
      <c r="IG216" s="189"/>
      <c r="IH216" s="189"/>
      <c r="II216" s="189"/>
    </row>
    <row r="217" spans="1:243" ht="15.75" customHeight="1">
      <c r="A217" s="38"/>
      <c r="B217" s="328" t="s">
        <v>13</v>
      </c>
      <c r="C217" s="328"/>
      <c r="D217" s="93">
        <v>60</v>
      </c>
      <c r="E217" s="40">
        <v>3.8</v>
      </c>
      <c r="F217" s="94">
        <v>0.4</v>
      </c>
      <c r="G217" s="94">
        <v>24.6</v>
      </c>
      <c r="H217" s="117">
        <v>117.5</v>
      </c>
      <c r="I217" s="52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  <c r="AA217" s="53"/>
      <c r="AB217" s="53"/>
      <c r="AC217" s="53"/>
      <c r="AD217" s="53"/>
      <c r="AE217" s="53"/>
      <c r="AF217" s="53"/>
      <c r="AG217" s="53"/>
      <c r="AH217" s="53"/>
      <c r="AI217" s="53"/>
      <c r="AJ217" s="53"/>
      <c r="AK217" s="53"/>
      <c r="AL217" s="53"/>
      <c r="AM217" s="53"/>
      <c r="AN217" s="53"/>
      <c r="AO217" s="53"/>
      <c r="AP217" s="53"/>
      <c r="AQ217" s="53"/>
      <c r="AR217" s="53"/>
      <c r="AS217" s="53"/>
      <c r="AT217" s="53"/>
      <c r="AU217" s="53"/>
      <c r="AV217" s="53"/>
      <c r="AW217" s="53"/>
      <c r="AX217" s="53"/>
      <c r="AY217" s="53"/>
      <c r="AZ217" s="53"/>
      <c r="BA217" s="53"/>
      <c r="BB217" s="53"/>
      <c r="BC217" s="53"/>
      <c r="BD217" s="53"/>
      <c r="BE217" s="53"/>
      <c r="BF217" s="53"/>
      <c r="BG217" s="53"/>
      <c r="BH217" s="53"/>
      <c r="BI217" s="53"/>
      <c r="BJ217" s="53"/>
      <c r="BK217" s="53"/>
      <c r="BL217" s="53"/>
      <c r="BM217" s="53"/>
      <c r="BN217" s="53"/>
      <c r="BO217" s="53"/>
      <c r="BP217" s="53"/>
      <c r="BQ217" s="53"/>
      <c r="BR217" s="53"/>
      <c r="BS217" s="53"/>
      <c r="BT217" s="53"/>
      <c r="BU217" s="53"/>
      <c r="BV217" s="53"/>
      <c r="BW217" s="53"/>
      <c r="BX217" s="53"/>
      <c r="BY217" s="53"/>
      <c r="BZ217" s="53"/>
      <c r="CA217" s="53"/>
      <c r="CB217" s="53"/>
      <c r="CC217" s="53"/>
      <c r="CD217" s="53"/>
      <c r="CE217" s="53"/>
      <c r="CF217" s="53"/>
      <c r="CG217" s="53"/>
      <c r="CH217" s="53"/>
      <c r="CI217" s="53"/>
      <c r="CJ217" s="53"/>
      <c r="CK217" s="53"/>
      <c r="CL217" s="53"/>
      <c r="CM217" s="53"/>
      <c r="CN217" s="53"/>
      <c r="CO217" s="53"/>
      <c r="CP217" s="53"/>
      <c r="CQ217" s="53"/>
      <c r="CR217" s="53"/>
      <c r="CS217" s="53"/>
      <c r="CT217" s="53"/>
      <c r="CU217" s="53"/>
      <c r="CV217" s="53"/>
      <c r="CW217" s="53"/>
      <c r="CX217" s="53"/>
      <c r="CY217" s="53"/>
      <c r="CZ217" s="53"/>
      <c r="DA217" s="53"/>
      <c r="DB217" s="53"/>
      <c r="DC217" s="53"/>
      <c r="DD217" s="53"/>
      <c r="DE217" s="53"/>
      <c r="DF217" s="53"/>
      <c r="DG217" s="53"/>
      <c r="DH217" s="53"/>
      <c r="DI217" s="53"/>
      <c r="DJ217" s="53"/>
      <c r="DK217" s="53"/>
      <c r="DL217" s="53"/>
      <c r="DM217" s="53"/>
      <c r="DN217" s="53"/>
      <c r="DO217" s="53"/>
      <c r="DP217" s="53"/>
      <c r="DQ217" s="53"/>
      <c r="DR217" s="53"/>
      <c r="DS217" s="53"/>
      <c r="DT217" s="53"/>
      <c r="DU217" s="53"/>
      <c r="DV217" s="53"/>
      <c r="DW217" s="53"/>
      <c r="DX217" s="53"/>
      <c r="DY217" s="53"/>
      <c r="DZ217" s="53"/>
      <c r="EA217" s="53"/>
      <c r="EB217" s="53"/>
      <c r="EC217" s="53"/>
      <c r="ED217" s="53"/>
      <c r="EE217" s="53"/>
      <c r="EF217" s="53"/>
      <c r="EG217" s="53"/>
      <c r="EH217" s="53"/>
      <c r="EI217" s="53"/>
      <c r="EJ217" s="53"/>
      <c r="EK217" s="53"/>
      <c r="EL217" s="53"/>
      <c r="EM217" s="53"/>
      <c r="EN217" s="53"/>
      <c r="EO217" s="53"/>
      <c r="EP217" s="53"/>
      <c r="EQ217" s="53"/>
      <c r="ER217" s="53"/>
      <c r="ES217" s="53"/>
      <c r="ET217" s="53"/>
      <c r="EU217" s="53"/>
      <c r="EV217" s="53"/>
      <c r="EW217" s="53"/>
      <c r="EX217" s="53"/>
      <c r="EY217" s="53"/>
      <c r="EZ217" s="53"/>
      <c r="FA217" s="53"/>
      <c r="FB217" s="53"/>
      <c r="FC217" s="53"/>
      <c r="FD217" s="53"/>
      <c r="FE217" s="53"/>
      <c r="FF217" s="53"/>
      <c r="FG217" s="53"/>
      <c r="FH217" s="53"/>
      <c r="FI217" s="53"/>
      <c r="FJ217" s="53"/>
      <c r="FK217" s="53"/>
      <c r="FL217" s="53"/>
      <c r="FM217" s="53"/>
      <c r="FN217" s="53"/>
      <c r="FO217" s="53"/>
      <c r="FP217" s="53"/>
      <c r="FQ217" s="53"/>
      <c r="FR217" s="53"/>
      <c r="FS217" s="53"/>
      <c r="FT217" s="53"/>
      <c r="FU217" s="53"/>
      <c r="FV217" s="53"/>
      <c r="FW217" s="53"/>
      <c r="FX217" s="53"/>
      <c r="FY217" s="53"/>
      <c r="FZ217" s="53"/>
      <c r="GA217" s="53"/>
      <c r="GB217" s="53"/>
      <c r="GC217" s="53"/>
      <c r="GD217" s="53"/>
      <c r="GE217" s="53"/>
      <c r="GF217" s="53"/>
      <c r="GG217" s="53"/>
      <c r="GH217" s="53"/>
      <c r="GI217" s="53"/>
      <c r="GJ217" s="53"/>
      <c r="GK217" s="53"/>
      <c r="GL217" s="53"/>
      <c r="GM217" s="53"/>
      <c r="GN217" s="53"/>
      <c r="GO217" s="53"/>
      <c r="GP217" s="53"/>
      <c r="GQ217" s="53"/>
      <c r="GR217" s="53"/>
      <c r="GS217" s="53"/>
      <c r="GT217" s="53"/>
      <c r="GU217" s="53"/>
      <c r="GV217" s="53"/>
      <c r="GW217" s="53"/>
      <c r="GX217" s="53"/>
      <c r="GY217" s="53"/>
      <c r="GZ217" s="53"/>
      <c r="HA217" s="53"/>
      <c r="HB217" s="53"/>
      <c r="HC217" s="53"/>
      <c r="HD217" s="53"/>
      <c r="HE217" s="53"/>
      <c r="HF217" s="53"/>
      <c r="HG217" s="53"/>
      <c r="HH217" s="53"/>
      <c r="HI217" s="53"/>
      <c r="HJ217" s="53"/>
      <c r="HK217" s="53"/>
      <c r="HL217" s="53"/>
      <c r="HM217" s="53"/>
      <c r="HN217" s="53"/>
      <c r="HO217" s="53"/>
      <c r="HP217" s="53"/>
      <c r="HQ217" s="53"/>
      <c r="HR217" s="53"/>
      <c r="HS217" s="53"/>
      <c r="HT217" s="53"/>
      <c r="HU217" s="53"/>
      <c r="HV217" s="53"/>
      <c r="HW217" s="53"/>
      <c r="HX217" s="53"/>
      <c r="HY217" s="53"/>
      <c r="HZ217" s="53"/>
      <c r="IA217" s="190"/>
      <c r="IB217" s="190"/>
      <c r="IC217" s="190"/>
      <c r="ID217" s="190"/>
      <c r="IE217" s="190"/>
      <c r="IF217" s="190"/>
      <c r="IG217" s="190"/>
      <c r="IH217" s="190"/>
      <c r="II217" s="190"/>
    </row>
    <row r="218" spans="1:243" ht="15.75" customHeight="1">
      <c r="A218" s="38"/>
      <c r="B218" s="328" t="s">
        <v>21</v>
      </c>
      <c r="C218" s="328"/>
      <c r="D218" s="39">
        <v>40</v>
      </c>
      <c r="E218" s="49">
        <v>3.08</v>
      </c>
      <c r="F218" s="49">
        <v>0.56000000000000005</v>
      </c>
      <c r="G218" s="49">
        <v>15.08</v>
      </c>
      <c r="H218" s="54">
        <v>80.400000000000006</v>
      </c>
      <c r="I218" s="116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  <c r="BN218" s="22"/>
      <c r="BO218" s="22"/>
      <c r="BP218" s="22"/>
      <c r="BQ218" s="22"/>
      <c r="BR218" s="22"/>
      <c r="BS218" s="22"/>
      <c r="BT218" s="22"/>
      <c r="BU218" s="22"/>
      <c r="BV218" s="22"/>
      <c r="BW218" s="22"/>
      <c r="BX218" s="22"/>
      <c r="BY218" s="22"/>
      <c r="BZ218" s="22"/>
      <c r="CA218" s="22"/>
      <c r="CB218" s="22"/>
      <c r="CC218" s="22"/>
      <c r="CD218" s="22"/>
      <c r="CE218" s="22"/>
      <c r="CF218" s="22"/>
      <c r="CG218" s="22"/>
      <c r="CH218" s="22"/>
      <c r="CI218" s="22"/>
      <c r="CJ218" s="22"/>
      <c r="CK218" s="22"/>
      <c r="CL218" s="22"/>
      <c r="CM218" s="22"/>
      <c r="CN218" s="22"/>
      <c r="CO218" s="22"/>
      <c r="CP218" s="22"/>
      <c r="CQ218" s="22"/>
      <c r="CR218" s="22"/>
      <c r="CS218" s="22"/>
      <c r="CT218" s="22"/>
      <c r="CU218" s="22"/>
      <c r="CV218" s="22"/>
      <c r="CW218" s="22"/>
      <c r="CX218" s="22"/>
      <c r="CY218" s="22"/>
      <c r="CZ218" s="22"/>
      <c r="DA218" s="22"/>
      <c r="DB218" s="22"/>
      <c r="DC218" s="22"/>
      <c r="DD218" s="22"/>
      <c r="DE218" s="22"/>
      <c r="DF218" s="22"/>
      <c r="DG218" s="22"/>
      <c r="DH218" s="22"/>
      <c r="DI218" s="22"/>
      <c r="DJ218" s="22"/>
      <c r="DK218" s="22"/>
      <c r="DL218" s="22"/>
      <c r="DM218" s="22"/>
      <c r="DN218" s="22"/>
      <c r="DO218" s="22"/>
      <c r="DP218" s="22"/>
      <c r="DQ218" s="22"/>
      <c r="DR218" s="22"/>
      <c r="DS218" s="22"/>
      <c r="DT218" s="22"/>
      <c r="DU218" s="22"/>
      <c r="DV218" s="22"/>
      <c r="DW218" s="22"/>
      <c r="DX218" s="22"/>
      <c r="DY218" s="22"/>
      <c r="DZ218" s="22"/>
      <c r="EA218" s="22"/>
      <c r="EB218" s="22"/>
      <c r="EC218" s="22"/>
      <c r="ED218" s="22"/>
      <c r="EE218" s="22"/>
      <c r="EF218" s="22"/>
      <c r="EG218" s="22"/>
      <c r="EH218" s="22"/>
      <c r="EI218" s="22"/>
      <c r="EJ218" s="22"/>
      <c r="EK218" s="22"/>
      <c r="EL218" s="22"/>
      <c r="EM218" s="22"/>
      <c r="EN218" s="22"/>
      <c r="EO218" s="22"/>
      <c r="EP218" s="22"/>
      <c r="EQ218" s="22"/>
      <c r="ER218" s="22"/>
      <c r="ES218" s="22"/>
      <c r="ET218" s="22"/>
      <c r="EU218" s="22"/>
      <c r="EV218" s="22"/>
      <c r="EW218" s="22"/>
      <c r="EX218" s="22"/>
      <c r="EY218" s="22"/>
      <c r="EZ218" s="22"/>
      <c r="FA218" s="22"/>
      <c r="FB218" s="22"/>
      <c r="FC218" s="22"/>
      <c r="FD218" s="22"/>
      <c r="FE218" s="22"/>
      <c r="FF218" s="22"/>
      <c r="FG218" s="22"/>
      <c r="FH218" s="22"/>
      <c r="FI218" s="22"/>
      <c r="FJ218" s="22"/>
      <c r="FK218" s="22"/>
      <c r="FL218" s="22"/>
      <c r="FM218" s="22"/>
      <c r="FN218" s="22"/>
      <c r="FO218" s="22"/>
      <c r="FP218" s="22"/>
      <c r="FQ218" s="22"/>
      <c r="FR218" s="22"/>
      <c r="FS218" s="22"/>
      <c r="FT218" s="22"/>
      <c r="FU218" s="22"/>
      <c r="FV218" s="22"/>
      <c r="FW218" s="22"/>
      <c r="FX218" s="22"/>
      <c r="FY218" s="22"/>
      <c r="FZ218" s="22"/>
      <c r="GA218" s="22"/>
      <c r="GB218" s="22"/>
      <c r="GC218" s="22"/>
      <c r="GD218" s="22"/>
      <c r="GE218" s="22"/>
      <c r="GF218" s="22"/>
      <c r="GG218" s="22"/>
      <c r="GH218" s="22"/>
      <c r="GI218" s="22"/>
      <c r="GJ218" s="22"/>
      <c r="GK218" s="22"/>
      <c r="GL218" s="22"/>
      <c r="GM218" s="22"/>
      <c r="GN218" s="22"/>
      <c r="GO218" s="22"/>
      <c r="GP218" s="22"/>
      <c r="GQ218" s="22"/>
      <c r="GR218" s="22"/>
      <c r="GS218" s="22"/>
      <c r="GT218" s="22"/>
      <c r="GU218" s="22"/>
      <c r="GV218" s="22"/>
      <c r="GW218" s="22"/>
      <c r="GX218" s="22"/>
      <c r="GY218" s="22"/>
      <c r="GZ218" s="22"/>
      <c r="HA218" s="22"/>
      <c r="HB218" s="22"/>
      <c r="HC218" s="22"/>
      <c r="HD218" s="22"/>
      <c r="HE218" s="22"/>
      <c r="HF218" s="22"/>
      <c r="HG218" s="22"/>
      <c r="HH218" s="22"/>
      <c r="HI218" s="22"/>
      <c r="HJ218" s="22"/>
      <c r="HK218" s="22"/>
      <c r="HL218" s="22"/>
      <c r="HM218" s="22"/>
      <c r="HN218" s="22"/>
      <c r="HO218" s="22"/>
      <c r="HP218" s="22"/>
      <c r="HQ218" s="22"/>
      <c r="HR218" s="22"/>
      <c r="HS218" s="22"/>
      <c r="HT218" s="22"/>
      <c r="HU218" s="22"/>
      <c r="HV218" s="22"/>
      <c r="HW218" s="22"/>
      <c r="HX218" s="22"/>
      <c r="HY218" s="22"/>
      <c r="HZ218" s="22"/>
      <c r="IA218" s="23"/>
      <c r="IB218" s="23"/>
      <c r="IC218" s="23"/>
      <c r="ID218" s="23"/>
      <c r="IE218" s="23"/>
      <c r="IF218" s="23"/>
      <c r="IG218" s="23"/>
      <c r="IH218" s="23"/>
      <c r="II218" s="23"/>
    </row>
    <row r="219" spans="1:243" ht="15.75" customHeight="1">
      <c r="A219" s="38"/>
      <c r="B219" s="329" t="s">
        <v>22</v>
      </c>
      <c r="C219" s="329"/>
      <c r="D219" s="55">
        <v>150</v>
      </c>
      <c r="E219" s="14">
        <v>0.6</v>
      </c>
      <c r="F219" s="14">
        <v>0.6</v>
      </c>
      <c r="G219" s="14">
        <v>14.7</v>
      </c>
      <c r="H219" s="56">
        <v>70.5</v>
      </c>
      <c r="I219" s="47">
        <v>338</v>
      </c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  <c r="AW219" s="32"/>
      <c r="AX219" s="32"/>
      <c r="AY219" s="32"/>
      <c r="AZ219" s="32"/>
      <c r="BA219" s="32"/>
      <c r="BB219" s="32"/>
      <c r="BC219" s="32"/>
      <c r="BD219" s="32"/>
      <c r="BE219" s="32"/>
      <c r="BF219" s="32"/>
      <c r="BG219" s="32"/>
      <c r="BH219" s="32"/>
      <c r="BI219" s="32"/>
      <c r="BJ219" s="32"/>
      <c r="BK219" s="32"/>
      <c r="BL219" s="32"/>
      <c r="BM219" s="32"/>
      <c r="BN219" s="32"/>
      <c r="BO219" s="32"/>
      <c r="BP219" s="32"/>
      <c r="BQ219" s="32"/>
      <c r="BR219" s="32"/>
      <c r="BS219" s="32"/>
      <c r="BT219" s="32"/>
      <c r="BU219" s="32"/>
      <c r="BV219" s="32"/>
      <c r="BW219" s="32"/>
      <c r="BX219" s="32"/>
      <c r="BY219" s="32"/>
      <c r="BZ219" s="32"/>
      <c r="CA219" s="32"/>
      <c r="CB219" s="32"/>
      <c r="CC219" s="32"/>
      <c r="CD219" s="32"/>
      <c r="CE219" s="32"/>
      <c r="CF219" s="32"/>
      <c r="CG219" s="32"/>
      <c r="CH219" s="32"/>
      <c r="CI219" s="32"/>
      <c r="CJ219" s="32"/>
      <c r="CK219" s="32"/>
      <c r="CL219" s="32"/>
      <c r="CM219" s="32"/>
      <c r="CN219" s="32"/>
      <c r="CO219" s="32"/>
      <c r="CP219" s="32"/>
      <c r="CQ219" s="32"/>
      <c r="CR219" s="32"/>
      <c r="CS219" s="32"/>
      <c r="CT219" s="32"/>
      <c r="CU219" s="32"/>
      <c r="CV219" s="32"/>
      <c r="CW219" s="32"/>
      <c r="CX219" s="32"/>
      <c r="CY219" s="32"/>
      <c r="CZ219" s="32"/>
      <c r="DA219" s="32"/>
      <c r="DB219" s="32"/>
      <c r="DC219" s="32"/>
      <c r="DD219" s="32"/>
      <c r="DE219" s="32"/>
      <c r="DF219" s="32"/>
      <c r="DG219" s="32"/>
      <c r="DH219" s="32"/>
      <c r="DI219" s="32"/>
      <c r="DJ219" s="32"/>
      <c r="DK219" s="32"/>
      <c r="DL219" s="32"/>
      <c r="DM219" s="32"/>
      <c r="DN219" s="32"/>
      <c r="DO219" s="32"/>
      <c r="DP219" s="32"/>
      <c r="DQ219" s="32"/>
      <c r="DR219" s="32"/>
      <c r="DS219" s="32"/>
      <c r="DT219" s="32"/>
      <c r="DU219" s="32"/>
      <c r="DV219" s="32"/>
      <c r="DW219" s="32"/>
      <c r="DX219" s="32"/>
      <c r="DY219" s="32"/>
      <c r="DZ219" s="32"/>
      <c r="EA219" s="32"/>
      <c r="EB219" s="32"/>
      <c r="EC219" s="32"/>
      <c r="ED219" s="32"/>
      <c r="EE219" s="32"/>
      <c r="EF219" s="32"/>
      <c r="EG219" s="32"/>
      <c r="EH219" s="32"/>
      <c r="EI219" s="32"/>
      <c r="EJ219" s="32"/>
      <c r="EK219" s="32"/>
      <c r="EL219" s="32"/>
      <c r="EM219" s="32"/>
      <c r="EN219" s="32"/>
      <c r="EO219" s="32"/>
      <c r="EP219" s="32"/>
      <c r="EQ219" s="32"/>
      <c r="ER219" s="32"/>
      <c r="ES219" s="32"/>
      <c r="ET219" s="32"/>
      <c r="EU219" s="32"/>
      <c r="EV219" s="32"/>
      <c r="EW219" s="32"/>
      <c r="EX219" s="32"/>
      <c r="EY219" s="32"/>
      <c r="EZ219" s="32"/>
      <c r="FA219" s="32"/>
      <c r="FB219" s="32"/>
      <c r="FC219" s="32"/>
      <c r="FD219" s="32"/>
      <c r="FE219" s="32"/>
      <c r="FF219" s="32"/>
      <c r="FG219" s="32"/>
      <c r="FH219" s="32"/>
      <c r="FI219" s="32"/>
      <c r="FJ219" s="32"/>
      <c r="FK219" s="32"/>
      <c r="FL219" s="32"/>
      <c r="FM219" s="32"/>
      <c r="FN219" s="32"/>
      <c r="FO219" s="32"/>
      <c r="FP219" s="32"/>
      <c r="FQ219" s="32"/>
      <c r="FR219" s="32"/>
      <c r="FS219" s="32"/>
      <c r="FT219" s="32"/>
      <c r="FU219" s="32"/>
      <c r="FV219" s="32"/>
      <c r="FW219" s="32"/>
      <c r="FX219" s="32"/>
      <c r="FY219" s="32"/>
      <c r="FZ219" s="32"/>
      <c r="GA219" s="32"/>
      <c r="GB219" s="32"/>
      <c r="GC219" s="32"/>
      <c r="GD219" s="32"/>
      <c r="GE219" s="32"/>
      <c r="GF219" s="32"/>
      <c r="GG219" s="32"/>
      <c r="GH219" s="32"/>
      <c r="GI219" s="32"/>
      <c r="GJ219" s="32"/>
      <c r="GK219" s="32"/>
      <c r="GL219" s="32"/>
      <c r="GM219" s="32"/>
      <c r="GN219" s="32"/>
      <c r="GO219" s="32"/>
      <c r="GP219" s="32"/>
      <c r="GQ219" s="32"/>
      <c r="GR219" s="32"/>
      <c r="GS219" s="32"/>
      <c r="GT219" s="32"/>
      <c r="GU219" s="32"/>
      <c r="GV219" s="32"/>
      <c r="GW219" s="32"/>
      <c r="GX219" s="32"/>
      <c r="GY219" s="32"/>
      <c r="GZ219" s="32"/>
      <c r="HA219" s="32"/>
      <c r="HB219" s="32"/>
      <c r="HC219" s="32"/>
      <c r="HD219" s="32"/>
      <c r="HE219" s="32"/>
      <c r="HF219" s="32"/>
      <c r="HG219" s="32"/>
      <c r="HH219" s="32"/>
      <c r="HI219" s="32"/>
      <c r="HJ219" s="32"/>
      <c r="HK219" s="32"/>
      <c r="HL219" s="32"/>
      <c r="HM219" s="32"/>
      <c r="HN219" s="32"/>
      <c r="HO219" s="32"/>
      <c r="HP219" s="32"/>
      <c r="HQ219" s="32"/>
      <c r="HR219" s="32"/>
      <c r="HS219" s="32"/>
      <c r="HT219" s="32"/>
      <c r="HU219" s="32"/>
      <c r="HV219" s="32"/>
      <c r="HW219" s="32"/>
      <c r="HX219" s="32"/>
      <c r="HY219" s="32"/>
      <c r="HZ219" s="32"/>
      <c r="IA219" s="189"/>
      <c r="IB219" s="189"/>
      <c r="IC219" s="189"/>
      <c r="ID219" s="189"/>
      <c r="IE219" s="189"/>
      <c r="IF219" s="189"/>
      <c r="IG219" s="189"/>
      <c r="IH219" s="189"/>
      <c r="II219" s="189"/>
    </row>
    <row r="220" spans="1:243" ht="16.5" customHeight="1">
      <c r="A220" s="12"/>
      <c r="B220" s="337" t="s">
        <v>36</v>
      </c>
      <c r="C220" s="337"/>
      <c r="D220" s="6">
        <v>180</v>
      </c>
      <c r="E220" s="97">
        <v>0.16</v>
      </c>
      <c r="F220" s="97">
        <v>0.24</v>
      </c>
      <c r="G220" s="97">
        <v>27.88</v>
      </c>
      <c r="H220" s="123">
        <v>114.6</v>
      </c>
      <c r="I220" s="124">
        <v>342</v>
      </c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  <c r="AW220" s="32"/>
      <c r="AX220" s="32"/>
      <c r="AY220" s="32"/>
      <c r="AZ220" s="32"/>
      <c r="BA220" s="32"/>
      <c r="BB220" s="32"/>
      <c r="BC220" s="32"/>
      <c r="BD220" s="32"/>
      <c r="BE220" s="32"/>
      <c r="BF220" s="32"/>
      <c r="BG220" s="32"/>
      <c r="BH220" s="32"/>
      <c r="BI220" s="32"/>
      <c r="BJ220" s="32"/>
      <c r="BK220" s="32"/>
      <c r="BL220" s="32"/>
      <c r="BM220" s="32"/>
      <c r="BN220" s="32"/>
      <c r="BO220" s="32"/>
      <c r="BP220" s="32"/>
      <c r="BQ220" s="32"/>
      <c r="BR220" s="32"/>
      <c r="BS220" s="32"/>
      <c r="BT220" s="32"/>
      <c r="BU220" s="32"/>
      <c r="BV220" s="32"/>
      <c r="BW220" s="32"/>
      <c r="BX220" s="32"/>
      <c r="BY220" s="32"/>
      <c r="BZ220" s="32"/>
      <c r="CA220" s="32"/>
      <c r="CB220" s="32"/>
      <c r="CC220" s="32"/>
      <c r="CD220" s="32"/>
      <c r="CE220" s="32"/>
      <c r="CF220" s="32"/>
      <c r="CG220" s="32"/>
      <c r="CH220" s="32"/>
      <c r="CI220" s="32"/>
      <c r="CJ220" s="32"/>
      <c r="CK220" s="32"/>
      <c r="CL220" s="32"/>
      <c r="CM220" s="32"/>
      <c r="CN220" s="32"/>
      <c r="CO220" s="32"/>
      <c r="CP220" s="32"/>
      <c r="CQ220" s="32"/>
      <c r="CR220" s="32"/>
      <c r="CS220" s="32"/>
      <c r="CT220" s="32"/>
      <c r="CU220" s="32"/>
      <c r="CV220" s="32"/>
      <c r="CW220" s="32"/>
      <c r="CX220" s="32"/>
      <c r="CY220" s="32"/>
      <c r="CZ220" s="32"/>
      <c r="DA220" s="32"/>
      <c r="DB220" s="32"/>
      <c r="DC220" s="32"/>
      <c r="DD220" s="32"/>
      <c r="DE220" s="32"/>
      <c r="DF220" s="32"/>
      <c r="DG220" s="32"/>
      <c r="DH220" s="32"/>
      <c r="DI220" s="32"/>
      <c r="DJ220" s="32"/>
      <c r="DK220" s="32"/>
      <c r="DL220" s="32"/>
      <c r="DM220" s="32"/>
      <c r="DN220" s="32"/>
      <c r="DO220" s="32"/>
      <c r="DP220" s="32"/>
      <c r="DQ220" s="32"/>
      <c r="DR220" s="32"/>
      <c r="DS220" s="32"/>
      <c r="DT220" s="32"/>
      <c r="DU220" s="32"/>
      <c r="DV220" s="32"/>
      <c r="DW220" s="32"/>
      <c r="DX220" s="32"/>
      <c r="DY220" s="32"/>
      <c r="DZ220" s="32"/>
      <c r="EA220" s="32"/>
      <c r="EB220" s="32"/>
      <c r="EC220" s="32"/>
      <c r="ED220" s="32"/>
      <c r="EE220" s="32"/>
      <c r="EF220" s="32"/>
      <c r="EG220" s="32"/>
      <c r="EH220" s="32"/>
      <c r="EI220" s="32"/>
      <c r="EJ220" s="32"/>
      <c r="EK220" s="32"/>
      <c r="EL220" s="32"/>
      <c r="EM220" s="32"/>
      <c r="EN220" s="32"/>
      <c r="EO220" s="32"/>
      <c r="EP220" s="32"/>
      <c r="EQ220" s="32"/>
      <c r="ER220" s="32"/>
      <c r="ES220" s="32"/>
      <c r="ET220" s="32"/>
      <c r="EU220" s="32"/>
      <c r="EV220" s="32"/>
      <c r="EW220" s="32"/>
      <c r="EX220" s="32"/>
      <c r="EY220" s="32"/>
      <c r="EZ220" s="32"/>
      <c r="FA220" s="32"/>
      <c r="FB220" s="32"/>
      <c r="FC220" s="32"/>
      <c r="FD220" s="32"/>
      <c r="FE220" s="32"/>
      <c r="FF220" s="32"/>
      <c r="FG220" s="32"/>
      <c r="FH220" s="32"/>
      <c r="FI220" s="32"/>
      <c r="FJ220" s="32"/>
      <c r="FK220" s="32"/>
      <c r="FL220" s="32"/>
      <c r="FM220" s="32"/>
      <c r="FN220" s="32"/>
      <c r="FO220" s="32"/>
      <c r="FP220" s="32"/>
      <c r="FQ220" s="32"/>
      <c r="FR220" s="32"/>
      <c r="FS220" s="32"/>
      <c r="FT220" s="32"/>
      <c r="FU220" s="32"/>
      <c r="FV220" s="32"/>
      <c r="FW220" s="32"/>
      <c r="FX220" s="32"/>
      <c r="FY220" s="32"/>
      <c r="FZ220" s="32"/>
      <c r="GA220" s="32"/>
      <c r="GB220" s="32"/>
      <c r="GC220" s="32"/>
      <c r="GD220" s="32"/>
      <c r="GE220" s="32"/>
      <c r="GF220" s="32"/>
      <c r="GG220" s="32"/>
      <c r="GH220" s="32"/>
      <c r="GI220" s="32"/>
      <c r="GJ220" s="32"/>
      <c r="GK220" s="32"/>
      <c r="GL220" s="32"/>
      <c r="GM220" s="32"/>
      <c r="GN220" s="32"/>
      <c r="GO220" s="32"/>
      <c r="GP220" s="32"/>
      <c r="GQ220" s="32"/>
      <c r="GR220" s="32"/>
      <c r="GS220" s="32"/>
      <c r="GT220" s="32"/>
      <c r="GU220" s="32"/>
      <c r="GV220" s="32"/>
      <c r="GW220" s="32"/>
      <c r="GX220" s="32"/>
      <c r="GY220" s="32"/>
      <c r="GZ220" s="32"/>
      <c r="HA220" s="32"/>
      <c r="HB220" s="32"/>
      <c r="HC220" s="32"/>
      <c r="HD220" s="32"/>
      <c r="HE220" s="32"/>
      <c r="HF220" s="32"/>
      <c r="HG220" s="32"/>
      <c r="HH220" s="32"/>
      <c r="HI220" s="32"/>
      <c r="HJ220" s="32"/>
      <c r="HK220" s="32"/>
      <c r="HL220" s="32"/>
      <c r="HM220" s="32"/>
      <c r="HN220" s="32"/>
      <c r="HO220" s="32"/>
      <c r="HP220" s="32"/>
      <c r="HQ220" s="32"/>
      <c r="HR220" s="32"/>
      <c r="HS220" s="32"/>
      <c r="HT220" s="32"/>
      <c r="HU220" s="32"/>
      <c r="HV220" s="32"/>
      <c r="HW220" s="32"/>
      <c r="HX220" s="32"/>
      <c r="HY220" s="32"/>
      <c r="HZ220" s="32"/>
      <c r="IA220" s="189"/>
      <c r="IB220" s="189"/>
      <c r="IC220" s="189"/>
      <c r="ID220" s="189"/>
      <c r="IE220" s="189"/>
      <c r="IF220" s="189"/>
      <c r="IG220" s="189"/>
      <c r="IH220" s="189"/>
      <c r="II220" s="189"/>
    </row>
    <row r="221" spans="1:243" ht="15.6">
      <c r="A221" s="331" t="s">
        <v>24</v>
      </c>
      <c r="B221" s="331"/>
      <c r="C221" s="331"/>
      <c r="D221" s="331"/>
      <c r="E221" s="59">
        <v>26.99</v>
      </c>
      <c r="F221" s="59">
        <v>22.36</v>
      </c>
      <c r="G221" s="59">
        <v>116.05</v>
      </c>
      <c r="H221" s="60">
        <v>803.81</v>
      </c>
      <c r="I221" s="186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  <c r="FV221" s="5"/>
      <c r="FW221" s="5"/>
      <c r="FX221" s="5"/>
      <c r="FY221" s="5"/>
      <c r="FZ221" s="5"/>
      <c r="GA221" s="5"/>
      <c r="GB221" s="5"/>
      <c r="GC221" s="5"/>
      <c r="GD221" s="5"/>
      <c r="GE221" s="5"/>
      <c r="GF221" s="5"/>
      <c r="GG221" s="5"/>
      <c r="GH221" s="5"/>
      <c r="GI221" s="5"/>
      <c r="GJ221" s="5"/>
      <c r="GK221" s="5"/>
      <c r="GL221" s="5"/>
      <c r="GM221" s="5"/>
      <c r="GN221" s="5"/>
      <c r="GO221" s="5"/>
      <c r="GP221" s="5"/>
      <c r="GQ221" s="5"/>
      <c r="GR221" s="5"/>
      <c r="GS221" s="5"/>
      <c r="GT221" s="5"/>
      <c r="GU221" s="5"/>
      <c r="GV221" s="5"/>
      <c r="GW221" s="5"/>
      <c r="GX221" s="5"/>
      <c r="GY221" s="5"/>
      <c r="GZ221" s="5"/>
      <c r="HA221" s="5"/>
      <c r="HB221" s="5"/>
      <c r="HC221" s="5"/>
      <c r="HD221" s="5"/>
      <c r="HE221" s="5"/>
      <c r="HF221" s="5"/>
      <c r="HG221" s="5"/>
      <c r="HH221" s="5"/>
      <c r="HI221" s="5"/>
      <c r="HJ221" s="5"/>
      <c r="HK221" s="5"/>
      <c r="HL221" s="5"/>
      <c r="HM221" s="5"/>
      <c r="HN221" s="5"/>
      <c r="HO221" s="5"/>
      <c r="HP221" s="5"/>
      <c r="HQ221" s="5"/>
      <c r="HR221" s="5"/>
      <c r="HS221" s="5"/>
      <c r="HT221" s="5"/>
      <c r="HU221" s="5"/>
      <c r="HV221" s="5"/>
      <c r="HW221" s="5"/>
      <c r="HX221" s="5"/>
      <c r="HY221" s="5"/>
      <c r="HZ221" s="5"/>
      <c r="IA221" s="5"/>
      <c r="IB221" s="5"/>
      <c r="IC221" s="5"/>
      <c r="ID221" s="5"/>
      <c r="IE221" s="5"/>
      <c r="IF221" s="5"/>
      <c r="IG221" s="5"/>
      <c r="IH221" s="5"/>
      <c r="II221" s="5"/>
    </row>
    <row r="222" spans="1:243" ht="15.6">
      <c r="A222" s="346" t="s">
        <v>25</v>
      </c>
      <c r="B222" s="346"/>
      <c r="C222" s="346"/>
      <c r="D222" s="346"/>
      <c r="E222" s="59">
        <v>43.85</v>
      </c>
      <c r="F222" s="59">
        <v>39.133333333333297</v>
      </c>
      <c r="G222" s="59">
        <v>200.76</v>
      </c>
      <c r="H222" s="60">
        <v>1369.91</v>
      </c>
      <c r="I222" s="61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  <c r="FW222" s="5"/>
      <c r="FX222" s="5"/>
      <c r="FY222" s="5"/>
      <c r="FZ222" s="5"/>
      <c r="GA222" s="5"/>
      <c r="GB222" s="5"/>
      <c r="GC222" s="5"/>
      <c r="GD222" s="5"/>
      <c r="GE222" s="5"/>
      <c r="GF222" s="5"/>
      <c r="GG222" s="5"/>
      <c r="GH222" s="5"/>
      <c r="GI222" s="5"/>
      <c r="GJ222" s="5"/>
      <c r="GK222" s="5"/>
      <c r="GL222" s="5"/>
      <c r="GM222" s="5"/>
      <c r="GN222" s="5"/>
      <c r="GO222" s="5"/>
      <c r="GP222" s="5"/>
      <c r="GQ222" s="5"/>
      <c r="GR222" s="5"/>
      <c r="GS222" s="5"/>
      <c r="GT222" s="5"/>
      <c r="GU222" s="5"/>
      <c r="GV222" s="5"/>
      <c r="GW222" s="5"/>
      <c r="GX222" s="5"/>
      <c r="GY222" s="5"/>
      <c r="GZ222" s="5"/>
      <c r="HA222" s="5"/>
      <c r="HB222" s="5"/>
      <c r="HC222" s="5"/>
      <c r="HD222" s="5"/>
      <c r="HE222" s="5"/>
      <c r="HF222" s="5"/>
      <c r="HG222" s="5"/>
      <c r="HH222" s="5"/>
      <c r="HI222" s="5"/>
      <c r="HJ222" s="5"/>
      <c r="HK222" s="5"/>
      <c r="HL222" s="5"/>
      <c r="HM222" s="5"/>
      <c r="HN222" s="5"/>
      <c r="HO222" s="5"/>
      <c r="HP222" s="5"/>
      <c r="HQ222" s="5"/>
      <c r="HR222" s="5"/>
      <c r="HS222" s="5"/>
      <c r="HT222" s="5"/>
      <c r="HU222" s="5"/>
      <c r="HV222" s="5"/>
      <c r="HW222" s="5"/>
      <c r="HX222" s="5"/>
      <c r="HY222" s="5"/>
      <c r="HZ222" s="5"/>
      <c r="IA222" s="5"/>
      <c r="IB222" s="5"/>
      <c r="IC222" s="5"/>
      <c r="ID222" s="5"/>
      <c r="IE222" s="5"/>
      <c r="IF222" s="5"/>
      <c r="IG222" s="5"/>
      <c r="IH222" s="5"/>
      <c r="II222" s="5"/>
    </row>
    <row r="223" spans="1:243">
      <c r="A223" s="173"/>
      <c r="B223" s="173"/>
      <c r="C223" s="173"/>
      <c r="D223" s="173"/>
      <c r="E223" s="173"/>
      <c r="F223" s="173"/>
      <c r="G223" s="173"/>
      <c r="H223" s="173"/>
      <c r="I223" s="173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  <c r="FV223" s="5"/>
      <c r="FW223" s="5"/>
      <c r="FX223" s="5"/>
      <c r="FY223" s="5"/>
      <c r="FZ223" s="5"/>
      <c r="GA223" s="5"/>
      <c r="GB223" s="5"/>
      <c r="GC223" s="5"/>
      <c r="GD223" s="5"/>
      <c r="GE223" s="5"/>
      <c r="GF223" s="5"/>
      <c r="GG223" s="5"/>
      <c r="GH223" s="5"/>
      <c r="GI223" s="5"/>
      <c r="GJ223" s="5"/>
      <c r="GK223" s="5"/>
      <c r="GL223" s="5"/>
      <c r="GM223" s="5"/>
      <c r="GN223" s="5"/>
      <c r="GO223" s="5"/>
      <c r="GP223" s="5"/>
      <c r="GQ223" s="5"/>
      <c r="GR223" s="5"/>
      <c r="GS223" s="5"/>
      <c r="GT223" s="5"/>
      <c r="GU223" s="5"/>
      <c r="GV223" s="5"/>
      <c r="GW223" s="5"/>
      <c r="GX223" s="5"/>
      <c r="GY223" s="5"/>
      <c r="GZ223" s="5"/>
      <c r="HA223" s="5"/>
      <c r="HB223" s="5"/>
      <c r="HC223" s="5"/>
      <c r="HD223" s="5"/>
      <c r="HE223" s="5"/>
      <c r="HF223" s="5"/>
      <c r="HG223" s="5"/>
      <c r="HH223" s="5"/>
      <c r="HI223" s="5"/>
      <c r="HJ223" s="5"/>
      <c r="HK223" s="5"/>
      <c r="HL223" s="5"/>
      <c r="HM223" s="5"/>
      <c r="HN223" s="5"/>
      <c r="HO223" s="5"/>
      <c r="HP223" s="5"/>
      <c r="HQ223" s="5"/>
      <c r="HR223" s="5"/>
      <c r="HS223" s="5"/>
      <c r="HT223" s="5"/>
      <c r="HU223" s="5"/>
      <c r="HV223" s="5"/>
      <c r="HW223" s="5"/>
      <c r="HX223" s="5"/>
      <c r="HY223" s="5"/>
      <c r="HZ223" s="5"/>
      <c r="IA223" s="5"/>
      <c r="IB223" s="5"/>
      <c r="IC223" s="5"/>
      <c r="ID223" s="5"/>
      <c r="IE223" s="5"/>
      <c r="IF223" s="5"/>
      <c r="IG223" s="5"/>
      <c r="IH223" s="5"/>
      <c r="II223" s="5"/>
    </row>
    <row r="224" spans="1:243" ht="15.6">
      <c r="A224" s="63" t="s">
        <v>82</v>
      </c>
      <c r="B224" s="63" t="s">
        <v>82</v>
      </c>
      <c r="C224" s="169"/>
      <c r="D224" s="169"/>
      <c r="E224" s="64"/>
      <c r="F224" s="64"/>
      <c r="G224" s="64"/>
      <c r="H224" s="64"/>
      <c r="I224" s="64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  <c r="FV224" s="5"/>
      <c r="FW224" s="5"/>
      <c r="FX224" s="5"/>
      <c r="FY224" s="5"/>
      <c r="FZ224" s="5"/>
      <c r="GA224" s="5"/>
      <c r="GB224" s="5"/>
      <c r="GC224" s="5"/>
      <c r="GD224" s="5"/>
      <c r="GE224" s="5"/>
      <c r="GF224" s="5"/>
      <c r="GG224" s="5"/>
      <c r="GH224" s="5"/>
      <c r="GI224" s="5"/>
      <c r="GJ224" s="5"/>
      <c r="GK224" s="5"/>
      <c r="GL224" s="5"/>
      <c r="GM224" s="5"/>
      <c r="GN224" s="5"/>
      <c r="GO224" s="5"/>
      <c r="GP224" s="5"/>
      <c r="GQ224" s="5"/>
      <c r="GR224" s="5"/>
      <c r="GS224" s="5"/>
      <c r="GT224" s="5"/>
      <c r="GU224" s="5"/>
      <c r="GV224" s="5"/>
      <c r="GW224" s="5"/>
      <c r="GX224" s="5"/>
      <c r="GY224" s="5"/>
      <c r="GZ224" s="5"/>
      <c r="HA224" s="5"/>
      <c r="HB224" s="5"/>
      <c r="HC224" s="5"/>
      <c r="HD224" s="5"/>
      <c r="HE224" s="5"/>
      <c r="HF224" s="5"/>
      <c r="HG224" s="5"/>
      <c r="HH224" s="5"/>
      <c r="HI224" s="5"/>
      <c r="HJ224" s="5"/>
      <c r="HK224" s="5"/>
      <c r="HL224" s="5"/>
      <c r="HM224" s="5"/>
      <c r="HN224" s="5"/>
      <c r="HO224" s="5"/>
      <c r="HP224" s="5"/>
      <c r="HQ224" s="5"/>
      <c r="HR224" s="5"/>
      <c r="HS224" s="5"/>
      <c r="HT224" s="5"/>
      <c r="HU224" s="5"/>
      <c r="HV224" s="5"/>
      <c r="HW224" s="5"/>
      <c r="HX224" s="5"/>
      <c r="HY224" s="5"/>
      <c r="HZ224" s="5"/>
      <c r="IA224" s="5"/>
      <c r="IB224" s="5"/>
      <c r="IC224" s="5"/>
      <c r="ID224" s="5"/>
      <c r="IE224" s="5"/>
      <c r="IF224" s="5"/>
      <c r="IG224" s="5"/>
      <c r="IH224" s="5"/>
      <c r="II224" s="5"/>
    </row>
    <row r="225" spans="1:234" ht="15.6">
      <c r="A225" s="63" t="s">
        <v>1</v>
      </c>
      <c r="B225" s="262" t="s">
        <v>114</v>
      </c>
      <c r="C225" s="139"/>
      <c r="D225" s="208"/>
      <c r="E225" s="65"/>
      <c r="F225" s="65"/>
      <c r="G225" s="65"/>
      <c r="H225" s="65"/>
      <c r="I225" s="6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  <c r="FV225" s="5"/>
      <c r="FW225" s="5"/>
      <c r="FX225" s="5"/>
      <c r="FY225" s="5"/>
      <c r="FZ225" s="5"/>
      <c r="GA225" s="5"/>
      <c r="GB225" s="5"/>
      <c r="GC225" s="5"/>
      <c r="GD225" s="5"/>
      <c r="GE225" s="5"/>
      <c r="GF225" s="5"/>
      <c r="GG225" s="5"/>
      <c r="GH225" s="5"/>
      <c r="GI225" s="5"/>
      <c r="GJ225" s="5"/>
      <c r="GK225" s="5"/>
      <c r="GL225" s="5"/>
      <c r="GM225" s="5"/>
      <c r="GN225" s="5"/>
      <c r="GO225" s="5"/>
      <c r="GP225" s="5"/>
      <c r="GQ225" s="5"/>
      <c r="GR225" s="5"/>
      <c r="GS225" s="5"/>
      <c r="GT225" s="5"/>
      <c r="GU225" s="5"/>
      <c r="GV225" s="5"/>
      <c r="GW225" s="5"/>
      <c r="GX225" s="5"/>
      <c r="GY225" s="5"/>
      <c r="GZ225" s="5"/>
      <c r="HA225" s="5"/>
      <c r="HB225" s="5"/>
      <c r="HC225" s="5"/>
      <c r="HD225" s="5"/>
      <c r="HE225" s="5"/>
      <c r="HF225" s="5"/>
      <c r="HG225" s="5"/>
      <c r="HH225" s="5"/>
      <c r="HI225" s="5"/>
      <c r="HJ225" s="5"/>
      <c r="HK225" s="5"/>
      <c r="HL225" s="5"/>
      <c r="HM225" s="5"/>
      <c r="HN225" s="5"/>
      <c r="HO225" s="5"/>
      <c r="HP225" s="5"/>
      <c r="HQ225" s="5"/>
      <c r="HR225" s="5"/>
      <c r="HS225" s="5"/>
      <c r="HT225" s="5"/>
      <c r="HU225" s="5"/>
      <c r="HV225" s="5"/>
      <c r="HW225" s="5"/>
      <c r="HX225" s="5"/>
      <c r="HY225" s="5"/>
      <c r="HZ225" s="5"/>
    </row>
    <row r="226" spans="1:234" ht="15.6">
      <c r="A226" s="356" t="s">
        <v>83</v>
      </c>
      <c r="B226" s="356"/>
      <c r="C226" s="356"/>
      <c r="D226" s="356"/>
      <c r="E226" s="356"/>
      <c r="F226" s="356"/>
      <c r="G226" s="356"/>
      <c r="H226" s="356"/>
      <c r="I226" s="356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5"/>
      <c r="FH226" s="5"/>
      <c r="FI226" s="5"/>
      <c r="FJ226" s="5"/>
      <c r="FK226" s="5"/>
      <c r="FL226" s="5"/>
      <c r="FM226" s="5"/>
      <c r="FN226" s="5"/>
      <c r="FO226" s="5"/>
      <c r="FP226" s="5"/>
      <c r="FQ226" s="5"/>
      <c r="FR226" s="5"/>
      <c r="FS226" s="5"/>
      <c r="FT226" s="5"/>
      <c r="FU226" s="5"/>
      <c r="FV226" s="5"/>
      <c r="FW226" s="5"/>
      <c r="FX226" s="5"/>
      <c r="FY226" s="5"/>
      <c r="FZ226" s="5"/>
      <c r="GA226" s="5"/>
      <c r="GB226" s="5"/>
      <c r="GC226" s="5"/>
      <c r="GD226" s="5"/>
      <c r="GE226" s="5"/>
      <c r="GF226" s="5"/>
      <c r="GG226" s="5"/>
      <c r="GH226" s="5"/>
      <c r="GI226" s="5"/>
      <c r="GJ226" s="5"/>
      <c r="GK226" s="5"/>
      <c r="GL226" s="5"/>
      <c r="GM226" s="5"/>
      <c r="GN226" s="5"/>
      <c r="GO226" s="5"/>
      <c r="GP226" s="5"/>
      <c r="GQ226" s="5"/>
      <c r="GR226" s="5"/>
      <c r="GS226" s="5"/>
      <c r="GT226" s="5"/>
      <c r="GU226" s="5"/>
      <c r="GV226" s="5"/>
      <c r="GW226" s="5"/>
      <c r="GX226" s="5"/>
      <c r="GY226" s="5"/>
      <c r="GZ226" s="5"/>
      <c r="HA226" s="5"/>
      <c r="HB226" s="5"/>
      <c r="HC226" s="5"/>
      <c r="HD226" s="5"/>
      <c r="HE226" s="5"/>
      <c r="HF226" s="5"/>
      <c r="HG226" s="5"/>
      <c r="HH226" s="5"/>
      <c r="HI226" s="5"/>
      <c r="HJ226" s="5"/>
      <c r="HK226" s="5"/>
      <c r="HL226" s="5"/>
      <c r="HM226" s="5"/>
      <c r="HN226" s="5"/>
      <c r="HO226" s="5"/>
      <c r="HP226" s="5"/>
      <c r="HQ226" s="5"/>
      <c r="HR226" s="5"/>
      <c r="HS226" s="5"/>
      <c r="HT226" s="5"/>
      <c r="HU226" s="5"/>
      <c r="HV226" s="5"/>
      <c r="HW226" s="5"/>
      <c r="HX226" s="5"/>
      <c r="HY226" s="5"/>
      <c r="HZ226" s="5"/>
    </row>
    <row r="227" spans="1:234" ht="15.75" customHeight="1">
      <c r="A227" s="357"/>
      <c r="B227" s="351" t="s">
        <v>3</v>
      </c>
      <c r="C227" s="351"/>
      <c r="D227" s="341" t="s">
        <v>4</v>
      </c>
      <c r="E227" s="352" t="s">
        <v>5</v>
      </c>
      <c r="F227" s="352"/>
      <c r="G227" s="352"/>
      <c r="H227" s="341" t="s">
        <v>6</v>
      </c>
      <c r="I227" s="353" t="s">
        <v>7</v>
      </c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  <c r="FV227" s="5"/>
      <c r="FW227" s="5"/>
      <c r="FX227" s="5"/>
      <c r="FY227" s="5"/>
      <c r="FZ227" s="5"/>
      <c r="GA227" s="5"/>
      <c r="GB227" s="5"/>
      <c r="GC227" s="5"/>
      <c r="GD227" s="5"/>
      <c r="GE227" s="5"/>
      <c r="GF227" s="5"/>
      <c r="GG227" s="5"/>
      <c r="GH227" s="5"/>
      <c r="GI227" s="5"/>
      <c r="GJ227" s="5"/>
      <c r="GK227" s="5"/>
      <c r="GL227" s="5"/>
      <c r="GM227" s="5"/>
      <c r="GN227" s="5"/>
      <c r="GO227" s="5"/>
      <c r="GP227" s="5"/>
      <c r="GQ227" s="5"/>
      <c r="GR227" s="5"/>
      <c r="GS227" s="5"/>
      <c r="GT227" s="5"/>
      <c r="GU227" s="5"/>
      <c r="GV227" s="5"/>
      <c r="GW227" s="5"/>
      <c r="GX227" s="5"/>
      <c r="GY227" s="5"/>
      <c r="GZ227" s="5"/>
      <c r="HA227" s="5"/>
      <c r="HB227" s="5"/>
      <c r="HC227" s="5"/>
      <c r="HD227" s="5"/>
      <c r="HE227" s="5"/>
      <c r="HF227" s="5"/>
      <c r="HG227" s="5"/>
      <c r="HH227" s="5"/>
      <c r="HI227" s="5"/>
      <c r="HJ227" s="5"/>
      <c r="HK227" s="5"/>
      <c r="HL227" s="5"/>
      <c r="HM227" s="5"/>
      <c r="HN227" s="5"/>
      <c r="HO227" s="5"/>
      <c r="HP227" s="5"/>
      <c r="HQ227" s="5"/>
      <c r="HR227" s="5"/>
      <c r="HS227" s="5"/>
      <c r="HT227" s="5"/>
      <c r="HU227" s="5"/>
      <c r="HV227" s="5"/>
      <c r="HW227" s="5"/>
      <c r="HX227" s="5"/>
      <c r="HY227" s="5"/>
      <c r="HZ227" s="5"/>
    </row>
    <row r="228" spans="1:234" ht="15.6">
      <c r="A228" s="357"/>
      <c r="B228" s="351"/>
      <c r="C228" s="351"/>
      <c r="D228" s="341"/>
      <c r="E228" s="6" t="s">
        <v>8</v>
      </c>
      <c r="F228" s="6" t="s">
        <v>9</v>
      </c>
      <c r="G228" s="6" t="s">
        <v>10</v>
      </c>
      <c r="H228" s="341"/>
      <c r="I228" s="353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  <c r="FV228" s="5"/>
      <c r="FW228" s="5"/>
      <c r="FX228" s="5"/>
      <c r="FY228" s="5"/>
      <c r="FZ228" s="5"/>
      <c r="GA228" s="5"/>
      <c r="GB228" s="5"/>
      <c r="GC228" s="5"/>
      <c r="GD228" s="5"/>
      <c r="GE228" s="5"/>
      <c r="GF228" s="5"/>
      <c r="GG228" s="5"/>
      <c r="GH228" s="5"/>
      <c r="GI228" s="5"/>
      <c r="GJ228" s="5"/>
      <c r="GK228" s="5"/>
      <c r="GL228" s="5"/>
      <c r="GM228" s="5"/>
      <c r="GN228" s="5"/>
      <c r="GO228" s="5"/>
      <c r="GP228" s="5"/>
      <c r="GQ228" s="5"/>
      <c r="GR228" s="5"/>
      <c r="GS228" s="5"/>
      <c r="GT228" s="5"/>
      <c r="GU228" s="5"/>
      <c r="GV228" s="5"/>
      <c r="GW228" s="5"/>
      <c r="GX228" s="5"/>
      <c r="GY228" s="5"/>
      <c r="GZ228" s="5"/>
      <c r="HA228" s="5"/>
      <c r="HB228" s="5"/>
      <c r="HC228" s="5"/>
      <c r="HD228" s="5"/>
      <c r="HE228" s="5"/>
      <c r="HF228" s="5"/>
      <c r="HG228" s="5"/>
      <c r="HH228" s="5"/>
      <c r="HI228" s="5"/>
      <c r="HJ228" s="5"/>
      <c r="HK228" s="5"/>
      <c r="HL228" s="5"/>
      <c r="HM228" s="5"/>
      <c r="HN228" s="5"/>
      <c r="HO228" s="5"/>
      <c r="HP228" s="5"/>
      <c r="HQ228" s="5"/>
      <c r="HR228" s="5"/>
      <c r="HS228" s="5"/>
      <c r="HT228" s="5"/>
      <c r="HU228" s="5"/>
      <c r="HV228" s="5"/>
      <c r="HW228" s="5"/>
      <c r="HX228" s="5"/>
      <c r="HY228" s="5"/>
      <c r="HZ228" s="5"/>
    </row>
    <row r="229" spans="1:234" ht="15.6">
      <c r="A229" s="356" t="s">
        <v>11</v>
      </c>
      <c r="B229" s="356"/>
      <c r="C229" s="356"/>
      <c r="D229" s="356"/>
      <c r="E229" s="356"/>
      <c r="F229" s="356"/>
      <c r="G229" s="356"/>
      <c r="H229" s="356"/>
      <c r="I229" s="356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  <c r="FV229" s="5"/>
      <c r="FW229" s="5"/>
      <c r="FX229" s="5"/>
      <c r="FY229" s="5"/>
      <c r="FZ229" s="5"/>
      <c r="GA229" s="5"/>
      <c r="GB229" s="5"/>
      <c r="GC229" s="5"/>
      <c r="GD229" s="5"/>
      <c r="GE229" s="5"/>
      <c r="GF229" s="5"/>
      <c r="GG229" s="5"/>
      <c r="GH229" s="5"/>
      <c r="GI229" s="5"/>
      <c r="GJ229" s="5"/>
      <c r="GK229" s="5"/>
      <c r="GL229" s="5"/>
      <c r="GM229" s="5"/>
      <c r="GN229" s="5"/>
      <c r="GO229" s="5"/>
      <c r="GP229" s="5"/>
      <c r="GQ229" s="5"/>
      <c r="GR229" s="5"/>
      <c r="GS229" s="5"/>
      <c r="GT229" s="5"/>
      <c r="GU229" s="5"/>
      <c r="GV229" s="5"/>
      <c r="GW229" s="5"/>
      <c r="GX229" s="5"/>
      <c r="GY229" s="5"/>
      <c r="GZ229" s="5"/>
      <c r="HA229" s="5"/>
      <c r="HB229" s="5"/>
      <c r="HC229" s="5"/>
      <c r="HD229" s="5"/>
      <c r="HE229" s="5"/>
      <c r="HF229" s="5"/>
      <c r="HG229" s="5"/>
      <c r="HH229" s="5"/>
      <c r="HI229" s="5"/>
      <c r="HJ229" s="5"/>
      <c r="HK229" s="5"/>
      <c r="HL229" s="5"/>
      <c r="HM229" s="5"/>
      <c r="HN229" s="5"/>
      <c r="HO229" s="5"/>
      <c r="HP229" s="5"/>
      <c r="HQ229" s="5"/>
      <c r="HR229" s="5"/>
      <c r="HS229" s="5"/>
      <c r="HT229" s="5"/>
      <c r="HU229" s="5"/>
      <c r="HV229" s="5"/>
      <c r="HW229" s="5"/>
      <c r="HX229" s="5"/>
      <c r="HY229" s="5"/>
      <c r="HZ229" s="5"/>
    </row>
    <row r="230" spans="1:234" ht="15.75" customHeight="1">
      <c r="A230" s="27"/>
      <c r="B230" s="344" t="s">
        <v>39</v>
      </c>
      <c r="C230" s="344"/>
      <c r="D230" s="67">
        <v>210</v>
      </c>
      <c r="E230" s="9">
        <v>4.97</v>
      </c>
      <c r="F230" s="9">
        <v>10.46</v>
      </c>
      <c r="G230" s="9">
        <v>32.619999999999997</v>
      </c>
      <c r="H230" s="10">
        <v>245.02</v>
      </c>
      <c r="I230" s="209">
        <v>182</v>
      </c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  <c r="FV230" s="5"/>
      <c r="FW230" s="5"/>
      <c r="FX230" s="5"/>
      <c r="FY230" s="5"/>
      <c r="FZ230" s="5"/>
      <c r="GA230" s="5"/>
      <c r="GB230" s="5"/>
      <c r="GC230" s="5"/>
      <c r="GD230" s="5"/>
      <c r="GE230" s="5"/>
      <c r="GF230" s="5"/>
      <c r="GG230" s="5"/>
      <c r="GH230" s="5"/>
      <c r="GI230" s="5"/>
      <c r="GJ230" s="5"/>
      <c r="GK230" s="5"/>
      <c r="GL230" s="5"/>
      <c r="GM230" s="5"/>
      <c r="GN230" s="5"/>
      <c r="GO230" s="5"/>
      <c r="GP230" s="5"/>
      <c r="GQ230" s="5"/>
      <c r="GR230" s="5"/>
      <c r="GS230" s="5"/>
      <c r="GT230" s="5"/>
      <c r="GU230" s="5"/>
      <c r="GV230" s="5"/>
      <c r="GW230" s="5"/>
      <c r="GX230" s="5"/>
      <c r="GY230" s="5"/>
      <c r="GZ230" s="5"/>
      <c r="HA230" s="5"/>
      <c r="HB230" s="5"/>
      <c r="HC230" s="5"/>
      <c r="HD230" s="5"/>
      <c r="HE230" s="5"/>
      <c r="HF230" s="5"/>
      <c r="HG230" s="5"/>
      <c r="HH230" s="5"/>
      <c r="HI230" s="5"/>
      <c r="HJ230" s="5"/>
      <c r="HK230" s="5"/>
      <c r="HL230" s="5"/>
      <c r="HM230" s="5"/>
      <c r="HN230" s="5"/>
      <c r="HO230" s="5"/>
      <c r="HP230" s="5"/>
      <c r="HQ230" s="5"/>
      <c r="HR230" s="5"/>
      <c r="HS230" s="5"/>
      <c r="HT230" s="5"/>
      <c r="HU230" s="5"/>
      <c r="HV230" s="5"/>
      <c r="HW230" s="5"/>
      <c r="HX230" s="5"/>
      <c r="HY230" s="5"/>
      <c r="HZ230" s="5"/>
    </row>
    <row r="231" spans="1:234" ht="15.75" customHeight="1">
      <c r="A231" s="33"/>
      <c r="B231" s="329" t="s">
        <v>14</v>
      </c>
      <c r="C231" s="329"/>
      <c r="D231" s="55">
        <v>180</v>
      </c>
      <c r="E231" s="14">
        <v>2.78</v>
      </c>
      <c r="F231" s="14">
        <v>0.67</v>
      </c>
      <c r="G231" s="14">
        <v>26</v>
      </c>
      <c r="H231" s="15">
        <v>125.11</v>
      </c>
      <c r="I231" s="21">
        <v>397</v>
      </c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/>
      <c r="BM231" s="22"/>
      <c r="BN231" s="22"/>
      <c r="BO231" s="22"/>
      <c r="BP231" s="22"/>
      <c r="BQ231" s="22"/>
      <c r="BR231" s="22"/>
      <c r="BS231" s="22"/>
      <c r="BT231" s="22"/>
      <c r="BU231" s="22"/>
      <c r="BV231" s="22"/>
      <c r="BW231" s="22"/>
      <c r="BX231" s="22"/>
      <c r="BY231" s="22"/>
      <c r="BZ231" s="22"/>
      <c r="CA231" s="22"/>
      <c r="CB231" s="22"/>
      <c r="CC231" s="22"/>
      <c r="CD231" s="22"/>
      <c r="CE231" s="22"/>
      <c r="CF231" s="22"/>
      <c r="CG231" s="22"/>
      <c r="CH231" s="22"/>
      <c r="CI231" s="22"/>
      <c r="CJ231" s="22"/>
      <c r="CK231" s="22"/>
      <c r="CL231" s="22"/>
      <c r="CM231" s="22"/>
      <c r="CN231" s="22"/>
      <c r="CO231" s="22"/>
      <c r="CP231" s="22"/>
      <c r="CQ231" s="22"/>
      <c r="CR231" s="22"/>
      <c r="CS231" s="22"/>
      <c r="CT231" s="22"/>
      <c r="CU231" s="22"/>
      <c r="CV231" s="22"/>
      <c r="CW231" s="22"/>
      <c r="CX231" s="22"/>
      <c r="CY231" s="22"/>
      <c r="CZ231" s="22"/>
      <c r="DA231" s="22"/>
      <c r="DB231" s="22"/>
      <c r="DC231" s="22"/>
      <c r="DD231" s="22"/>
      <c r="DE231" s="22"/>
      <c r="DF231" s="22"/>
      <c r="DG231" s="22"/>
      <c r="DH231" s="22"/>
      <c r="DI231" s="22"/>
      <c r="DJ231" s="22"/>
      <c r="DK231" s="22"/>
      <c r="DL231" s="22"/>
      <c r="DM231" s="22"/>
      <c r="DN231" s="22"/>
      <c r="DO231" s="22"/>
      <c r="DP231" s="22"/>
      <c r="DQ231" s="22"/>
      <c r="DR231" s="22"/>
      <c r="DS231" s="22"/>
      <c r="DT231" s="22"/>
      <c r="DU231" s="22"/>
      <c r="DV231" s="22"/>
      <c r="DW231" s="22"/>
      <c r="DX231" s="22"/>
      <c r="DY231" s="22"/>
      <c r="DZ231" s="22"/>
      <c r="EA231" s="22"/>
      <c r="EB231" s="22"/>
      <c r="EC231" s="22"/>
      <c r="ED231" s="22"/>
      <c r="EE231" s="22"/>
      <c r="EF231" s="22"/>
      <c r="EG231" s="22"/>
      <c r="EH231" s="22"/>
      <c r="EI231" s="22"/>
      <c r="EJ231" s="22"/>
      <c r="EK231" s="22"/>
      <c r="EL231" s="22"/>
      <c r="EM231" s="22"/>
      <c r="EN231" s="22"/>
      <c r="EO231" s="22"/>
      <c r="EP231" s="22"/>
      <c r="EQ231" s="22"/>
      <c r="ER231" s="22"/>
      <c r="ES231" s="22"/>
      <c r="ET231" s="22"/>
      <c r="EU231" s="22"/>
      <c r="EV231" s="22"/>
      <c r="EW231" s="22"/>
      <c r="EX231" s="22"/>
      <c r="EY231" s="22"/>
      <c r="EZ231" s="22"/>
      <c r="FA231" s="22"/>
      <c r="FB231" s="22"/>
      <c r="FC231" s="22"/>
      <c r="FD231" s="22"/>
      <c r="FE231" s="22"/>
      <c r="FF231" s="22"/>
      <c r="FG231" s="22"/>
      <c r="FH231" s="22"/>
      <c r="FI231" s="22"/>
      <c r="FJ231" s="22"/>
      <c r="FK231" s="22"/>
      <c r="FL231" s="22"/>
      <c r="FM231" s="22"/>
      <c r="FN231" s="22"/>
      <c r="FO231" s="22"/>
      <c r="FP231" s="22"/>
      <c r="FQ231" s="22"/>
      <c r="FR231" s="22"/>
      <c r="FS231" s="22"/>
      <c r="FT231" s="22"/>
      <c r="FU231" s="22"/>
      <c r="FV231" s="22"/>
      <c r="FW231" s="22"/>
      <c r="FX231" s="22"/>
      <c r="FY231" s="22"/>
      <c r="FZ231" s="22"/>
      <c r="GA231" s="22"/>
      <c r="GB231" s="22"/>
      <c r="GC231" s="22"/>
      <c r="GD231" s="22"/>
      <c r="GE231" s="22"/>
      <c r="GF231" s="22"/>
      <c r="GG231" s="22"/>
      <c r="GH231" s="22"/>
      <c r="GI231" s="22"/>
      <c r="GJ231" s="22"/>
      <c r="GK231" s="22"/>
      <c r="GL231" s="22"/>
      <c r="GM231" s="22"/>
      <c r="GN231" s="22"/>
      <c r="GO231" s="22"/>
      <c r="GP231" s="22"/>
      <c r="GQ231" s="22"/>
      <c r="GR231" s="22"/>
      <c r="GS231" s="22"/>
      <c r="GT231" s="22"/>
      <c r="GU231" s="22"/>
      <c r="GV231" s="22"/>
      <c r="GW231" s="22"/>
      <c r="GX231" s="22"/>
      <c r="GY231" s="22"/>
      <c r="GZ231" s="22"/>
      <c r="HA231" s="22"/>
      <c r="HB231" s="22"/>
      <c r="HC231" s="22"/>
      <c r="HD231" s="22"/>
      <c r="HE231" s="22"/>
      <c r="HF231" s="22"/>
      <c r="HG231" s="22"/>
      <c r="HH231" s="22"/>
      <c r="HI231" s="22"/>
      <c r="HJ231" s="22"/>
      <c r="HK231" s="22"/>
      <c r="HL231" s="22"/>
      <c r="HM231" s="22"/>
      <c r="HN231" s="22"/>
      <c r="HO231" s="22"/>
      <c r="HP231" s="22"/>
      <c r="HQ231" s="22"/>
      <c r="HR231" s="22"/>
      <c r="HS231" s="22"/>
      <c r="HT231" s="22"/>
      <c r="HU231" s="22"/>
      <c r="HV231" s="22"/>
      <c r="HW231" s="22"/>
      <c r="HX231" s="22"/>
      <c r="HY231" s="22"/>
      <c r="HZ231" s="22"/>
    </row>
    <row r="232" spans="1:234" ht="15.75" customHeight="1">
      <c r="A232" s="38"/>
      <c r="B232" s="329" t="s">
        <v>74</v>
      </c>
      <c r="C232" s="329"/>
      <c r="D232" s="13">
        <v>15</v>
      </c>
      <c r="E232" s="34">
        <v>3.48</v>
      </c>
      <c r="F232" s="34">
        <v>4.42</v>
      </c>
      <c r="G232" s="34">
        <v>0</v>
      </c>
      <c r="H232" s="70">
        <v>54</v>
      </c>
      <c r="I232" s="16">
        <v>15</v>
      </c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  <c r="FV232" s="5"/>
      <c r="FW232" s="5"/>
      <c r="FX232" s="5"/>
      <c r="FY232" s="5"/>
      <c r="FZ232" s="5"/>
      <c r="GA232" s="5"/>
      <c r="GB232" s="5"/>
      <c r="GC232" s="5"/>
      <c r="GD232" s="5"/>
      <c r="GE232" s="5"/>
      <c r="GF232" s="5"/>
      <c r="GG232" s="5"/>
      <c r="GH232" s="5"/>
      <c r="GI232" s="5"/>
      <c r="GJ232" s="5"/>
      <c r="GK232" s="5"/>
      <c r="GL232" s="5"/>
      <c r="GM232" s="5"/>
      <c r="GN232" s="5"/>
      <c r="GO232" s="5"/>
      <c r="GP232" s="5"/>
      <c r="GQ232" s="5"/>
      <c r="GR232" s="5"/>
      <c r="GS232" s="5"/>
      <c r="GT232" s="5"/>
      <c r="GU232" s="5"/>
      <c r="GV232" s="5"/>
      <c r="GW232" s="5"/>
      <c r="GX232" s="5"/>
      <c r="GY232" s="5"/>
      <c r="GZ232" s="5"/>
      <c r="HA232" s="5"/>
      <c r="HB232" s="5"/>
      <c r="HC232" s="5"/>
      <c r="HD232" s="5"/>
      <c r="HE232" s="5"/>
      <c r="HF232" s="5"/>
      <c r="HG232" s="5"/>
      <c r="HH232" s="5"/>
      <c r="HI232" s="5"/>
      <c r="HJ232" s="5"/>
      <c r="HK232" s="5"/>
      <c r="HL232" s="5"/>
      <c r="HM232" s="5"/>
      <c r="HN232" s="5"/>
      <c r="HO232" s="5"/>
      <c r="HP232" s="5"/>
      <c r="HQ232" s="5"/>
      <c r="HR232" s="5"/>
      <c r="HS232" s="5"/>
      <c r="HT232" s="5"/>
      <c r="HU232" s="5"/>
      <c r="HV232" s="5"/>
      <c r="HW232" s="5"/>
      <c r="HX232" s="5"/>
      <c r="HY232" s="5"/>
      <c r="HZ232" s="5"/>
    </row>
    <row r="233" spans="1:234" ht="16.5" customHeight="1">
      <c r="A233" s="38"/>
      <c r="B233" s="337" t="s">
        <v>32</v>
      </c>
      <c r="C233" s="337"/>
      <c r="D233" s="108">
        <v>50</v>
      </c>
      <c r="E233" s="97">
        <v>3.8</v>
      </c>
      <c r="F233" s="109">
        <v>0.4</v>
      </c>
      <c r="G233" s="109">
        <v>24.6</v>
      </c>
      <c r="H233" s="110">
        <v>117.5</v>
      </c>
      <c r="I233" s="210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  <c r="FR233" s="5"/>
      <c r="FS233" s="5"/>
      <c r="FT233" s="5"/>
      <c r="FU233" s="5"/>
      <c r="FV233" s="5"/>
      <c r="FW233" s="5"/>
      <c r="FX233" s="5"/>
      <c r="FY233" s="5"/>
      <c r="FZ233" s="5"/>
      <c r="GA233" s="5"/>
      <c r="GB233" s="5"/>
      <c r="GC233" s="5"/>
      <c r="GD233" s="5"/>
      <c r="GE233" s="5"/>
      <c r="GF233" s="5"/>
      <c r="GG233" s="5"/>
      <c r="GH233" s="5"/>
      <c r="GI233" s="5"/>
      <c r="GJ233" s="5"/>
      <c r="GK233" s="5"/>
      <c r="GL233" s="5"/>
      <c r="GM233" s="5"/>
      <c r="GN233" s="5"/>
      <c r="GO233" s="5"/>
      <c r="GP233" s="5"/>
      <c r="GQ233" s="5"/>
      <c r="GR233" s="5"/>
      <c r="GS233" s="5"/>
      <c r="GT233" s="5"/>
      <c r="GU233" s="5"/>
      <c r="GV233" s="5"/>
      <c r="GW233" s="5"/>
      <c r="GX233" s="5"/>
      <c r="GY233" s="5"/>
      <c r="GZ233" s="5"/>
      <c r="HA233" s="5"/>
      <c r="HB233" s="5"/>
      <c r="HC233" s="5"/>
      <c r="HD233" s="5"/>
      <c r="HE233" s="5"/>
      <c r="HF233" s="5"/>
      <c r="HG233" s="5"/>
      <c r="HH233" s="5"/>
      <c r="HI233" s="5"/>
      <c r="HJ233" s="5"/>
      <c r="HK233" s="5"/>
      <c r="HL233" s="5"/>
      <c r="HM233" s="5"/>
      <c r="HN233" s="5"/>
      <c r="HO233" s="5"/>
      <c r="HP233" s="5"/>
      <c r="HQ233" s="5"/>
      <c r="HR233" s="5"/>
      <c r="HS233" s="5"/>
      <c r="HT233" s="5"/>
      <c r="HU233" s="5"/>
      <c r="HV233" s="5"/>
      <c r="HW233" s="5"/>
      <c r="HX233" s="5"/>
      <c r="HY233" s="5"/>
      <c r="HZ233" s="5"/>
    </row>
    <row r="234" spans="1:234" ht="15.6">
      <c r="A234" s="331" t="s">
        <v>15</v>
      </c>
      <c r="B234" s="331"/>
      <c r="C234" s="331"/>
      <c r="D234" s="331"/>
      <c r="E234" s="100">
        <v>15.03</v>
      </c>
      <c r="F234" s="100">
        <v>15.95</v>
      </c>
      <c r="G234" s="100">
        <v>83.22</v>
      </c>
      <c r="H234" s="101">
        <v>541.63</v>
      </c>
      <c r="I234" s="83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5"/>
      <c r="FO234" s="5"/>
      <c r="FP234" s="5"/>
      <c r="FQ234" s="5"/>
      <c r="FR234" s="5"/>
      <c r="FS234" s="5"/>
      <c r="FT234" s="5"/>
      <c r="FU234" s="5"/>
      <c r="FV234" s="5"/>
      <c r="FW234" s="5"/>
      <c r="FX234" s="5"/>
      <c r="FY234" s="5"/>
      <c r="FZ234" s="5"/>
      <c r="GA234" s="5"/>
      <c r="GB234" s="5"/>
      <c r="GC234" s="5"/>
      <c r="GD234" s="5"/>
      <c r="GE234" s="5"/>
      <c r="GF234" s="5"/>
      <c r="GG234" s="5"/>
      <c r="GH234" s="5"/>
      <c r="GI234" s="5"/>
      <c r="GJ234" s="5"/>
      <c r="GK234" s="5"/>
      <c r="GL234" s="5"/>
      <c r="GM234" s="5"/>
      <c r="GN234" s="5"/>
      <c r="GO234" s="5"/>
      <c r="GP234" s="5"/>
      <c r="GQ234" s="5"/>
      <c r="GR234" s="5"/>
      <c r="GS234" s="5"/>
      <c r="GT234" s="5"/>
      <c r="GU234" s="5"/>
      <c r="GV234" s="5"/>
      <c r="GW234" s="5"/>
      <c r="GX234" s="5"/>
      <c r="GY234" s="5"/>
      <c r="GZ234" s="5"/>
      <c r="HA234" s="5"/>
      <c r="HB234" s="5"/>
      <c r="HC234" s="5"/>
      <c r="HD234" s="5"/>
      <c r="HE234" s="5"/>
      <c r="HF234" s="5"/>
      <c r="HG234" s="5"/>
      <c r="HH234" s="5"/>
      <c r="HI234" s="5"/>
      <c r="HJ234" s="5"/>
      <c r="HK234" s="5"/>
      <c r="HL234" s="5"/>
      <c r="HM234" s="5"/>
      <c r="HN234" s="5"/>
      <c r="HO234" s="5"/>
      <c r="HP234" s="5"/>
      <c r="HQ234" s="5"/>
      <c r="HR234" s="5"/>
      <c r="HS234" s="5"/>
      <c r="HT234" s="5"/>
      <c r="HU234" s="5"/>
      <c r="HV234" s="5"/>
      <c r="HW234" s="5"/>
      <c r="HX234" s="5"/>
      <c r="HY234" s="5"/>
      <c r="HZ234" s="5"/>
    </row>
    <row r="235" spans="1:234" ht="15.6">
      <c r="A235" s="356" t="s">
        <v>16</v>
      </c>
      <c r="B235" s="356"/>
      <c r="C235" s="356"/>
      <c r="D235" s="356"/>
      <c r="E235" s="356"/>
      <c r="F235" s="356"/>
      <c r="G235" s="356"/>
      <c r="H235" s="356"/>
      <c r="I235" s="356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  <c r="FW235" s="5"/>
      <c r="FX235" s="5"/>
      <c r="FY235" s="5"/>
      <c r="FZ235" s="5"/>
      <c r="GA235" s="5"/>
      <c r="GB235" s="5"/>
      <c r="GC235" s="5"/>
      <c r="GD235" s="5"/>
      <c r="GE235" s="5"/>
      <c r="GF235" s="5"/>
      <c r="GG235" s="5"/>
      <c r="GH235" s="5"/>
      <c r="GI235" s="5"/>
      <c r="GJ235" s="5"/>
      <c r="GK235" s="5"/>
      <c r="GL235" s="5"/>
      <c r="GM235" s="5"/>
      <c r="GN235" s="5"/>
      <c r="GO235" s="5"/>
      <c r="GP235" s="5"/>
      <c r="GQ235" s="5"/>
      <c r="GR235" s="5"/>
      <c r="GS235" s="5"/>
      <c r="GT235" s="5"/>
      <c r="GU235" s="5"/>
      <c r="GV235" s="5"/>
      <c r="GW235" s="5"/>
      <c r="GX235" s="5"/>
      <c r="GY235" s="5"/>
      <c r="GZ235" s="5"/>
      <c r="HA235" s="5"/>
      <c r="HB235" s="5"/>
      <c r="HC235" s="5"/>
      <c r="HD235" s="5"/>
      <c r="HE235" s="5"/>
      <c r="HF235" s="5"/>
      <c r="HG235" s="5"/>
      <c r="HH235" s="5"/>
      <c r="HI235" s="5"/>
      <c r="HJ235" s="5"/>
      <c r="HK235" s="5"/>
      <c r="HL235" s="5"/>
      <c r="HM235" s="5"/>
      <c r="HN235" s="5"/>
      <c r="HO235" s="5"/>
      <c r="HP235" s="5"/>
      <c r="HQ235" s="5"/>
      <c r="HR235" s="5"/>
      <c r="HS235" s="5"/>
      <c r="HT235" s="5"/>
      <c r="HU235" s="5"/>
      <c r="HV235" s="5"/>
      <c r="HW235" s="5"/>
      <c r="HX235" s="5"/>
      <c r="HY235" s="5"/>
      <c r="HZ235" s="5"/>
    </row>
    <row r="236" spans="1:234" ht="15.75" customHeight="1">
      <c r="A236" s="211"/>
      <c r="B236" s="339" t="s">
        <v>17</v>
      </c>
      <c r="C236" s="339"/>
      <c r="D236" s="28">
        <v>100</v>
      </c>
      <c r="E236" s="130">
        <v>1</v>
      </c>
      <c r="F236" s="130">
        <v>5.03</v>
      </c>
      <c r="G236" s="130">
        <v>2.56</v>
      </c>
      <c r="H236" s="131">
        <v>59.1</v>
      </c>
      <c r="I236" s="132">
        <v>21</v>
      </c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/>
      <c r="BM236" s="22"/>
      <c r="BN236" s="22"/>
      <c r="BO236" s="22"/>
      <c r="BP236" s="22"/>
      <c r="BQ236" s="22"/>
      <c r="BR236" s="22"/>
      <c r="BS236" s="22"/>
      <c r="BT236" s="22"/>
      <c r="BU236" s="22"/>
      <c r="BV236" s="22"/>
      <c r="BW236" s="22"/>
      <c r="BX236" s="22"/>
      <c r="BY236" s="22"/>
      <c r="BZ236" s="22"/>
      <c r="CA236" s="22"/>
      <c r="CB236" s="22"/>
      <c r="CC236" s="22"/>
      <c r="CD236" s="22"/>
      <c r="CE236" s="22"/>
      <c r="CF236" s="22"/>
      <c r="CG236" s="22"/>
      <c r="CH236" s="22"/>
      <c r="CI236" s="22"/>
      <c r="CJ236" s="22"/>
      <c r="CK236" s="22"/>
      <c r="CL236" s="22"/>
      <c r="CM236" s="22"/>
      <c r="CN236" s="22"/>
      <c r="CO236" s="22"/>
      <c r="CP236" s="22"/>
      <c r="CQ236" s="22"/>
      <c r="CR236" s="22"/>
      <c r="CS236" s="22"/>
      <c r="CT236" s="22"/>
      <c r="CU236" s="22"/>
      <c r="CV236" s="22"/>
      <c r="CW236" s="22"/>
      <c r="CX236" s="22"/>
      <c r="CY236" s="22"/>
      <c r="CZ236" s="22"/>
      <c r="DA236" s="22"/>
      <c r="DB236" s="22"/>
      <c r="DC236" s="22"/>
      <c r="DD236" s="22"/>
      <c r="DE236" s="22"/>
      <c r="DF236" s="22"/>
      <c r="DG236" s="22"/>
      <c r="DH236" s="22"/>
      <c r="DI236" s="22"/>
      <c r="DJ236" s="22"/>
      <c r="DK236" s="22"/>
      <c r="DL236" s="22"/>
      <c r="DM236" s="22"/>
      <c r="DN236" s="22"/>
      <c r="DO236" s="22"/>
      <c r="DP236" s="22"/>
      <c r="DQ236" s="22"/>
      <c r="DR236" s="22"/>
      <c r="DS236" s="22"/>
      <c r="DT236" s="22"/>
      <c r="DU236" s="22"/>
      <c r="DV236" s="22"/>
      <c r="DW236" s="22"/>
      <c r="DX236" s="22"/>
      <c r="DY236" s="22"/>
      <c r="DZ236" s="22"/>
      <c r="EA236" s="22"/>
      <c r="EB236" s="22"/>
      <c r="EC236" s="22"/>
      <c r="ED236" s="22"/>
      <c r="EE236" s="22"/>
      <c r="EF236" s="22"/>
      <c r="EG236" s="22"/>
      <c r="EH236" s="22"/>
      <c r="EI236" s="22"/>
      <c r="EJ236" s="22"/>
      <c r="EK236" s="22"/>
      <c r="EL236" s="22"/>
      <c r="EM236" s="22"/>
      <c r="EN236" s="22"/>
      <c r="EO236" s="22"/>
      <c r="EP236" s="22"/>
      <c r="EQ236" s="22"/>
      <c r="ER236" s="22"/>
      <c r="ES236" s="22"/>
      <c r="ET236" s="22"/>
      <c r="EU236" s="22"/>
      <c r="EV236" s="22"/>
      <c r="EW236" s="22"/>
      <c r="EX236" s="22"/>
      <c r="EY236" s="22"/>
      <c r="EZ236" s="22"/>
      <c r="FA236" s="22"/>
      <c r="FB236" s="22"/>
      <c r="FC236" s="22"/>
      <c r="FD236" s="22"/>
      <c r="FE236" s="22"/>
      <c r="FF236" s="22"/>
      <c r="FG236" s="22"/>
      <c r="FH236" s="22"/>
      <c r="FI236" s="22"/>
      <c r="FJ236" s="22"/>
      <c r="FK236" s="22"/>
      <c r="FL236" s="22"/>
      <c r="FM236" s="22"/>
      <c r="FN236" s="22"/>
      <c r="FO236" s="22"/>
      <c r="FP236" s="22"/>
      <c r="FQ236" s="22"/>
      <c r="FR236" s="22"/>
      <c r="FS236" s="22"/>
      <c r="FT236" s="22"/>
      <c r="FU236" s="22"/>
      <c r="FV236" s="22"/>
      <c r="FW236" s="22"/>
      <c r="FX236" s="22"/>
      <c r="FY236" s="22"/>
      <c r="FZ236" s="22"/>
      <c r="GA236" s="22"/>
      <c r="GB236" s="22"/>
      <c r="GC236" s="22"/>
      <c r="GD236" s="22"/>
      <c r="GE236" s="22"/>
      <c r="GF236" s="22"/>
      <c r="GG236" s="22"/>
      <c r="GH236" s="22"/>
      <c r="GI236" s="22"/>
      <c r="GJ236" s="22"/>
      <c r="GK236" s="22"/>
      <c r="GL236" s="22"/>
      <c r="GM236" s="22"/>
      <c r="GN236" s="22"/>
      <c r="GO236" s="22"/>
      <c r="GP236" s="22"/>
      <c r="GQ236" s="22"/>
      <c r="GR236" s="22"/>
      <c r="GS236" s="22"/>
      <c r="GT236" s="22"/>
      <c r="GU236" s="22"/>
      <c r="GV236" s="22"/>
      <c r="GW236" s="22"/>
      <c r="GX236" s="22"/>
      <c r="GY236" s="22"/>
      <c r="GZ236" s="22"/>
      <c r="HA236" s="22"/>
      <c r="HB236" s="22"/>
      <c r="HC236" s="22"/>
      <c r="HD236" s="22"/>
      <c r="HE236" s="22"/>
      <c r="HF236" s="22"/>
      <c r="HG236" s="22"/>
      <c r="HH236" s="22"/>
      <c r="HI236" s="22"/>
      <c r="HJ236" s="22"/>
      <c r="HK236" s="22"/>
      <c r="HL236" s="22"/>
      <c r="HM236" s="22"/>
      <c r="HN236" s="22"/>
      <c r="HO236" s="22"/>
      <c r="HP236" s="22"/>
      <c r="HQ236" s="22"/>
      <c r="HR236" s="22"/>
      <c r="HS236" s="22"/>
      <c r="HT236" s="22"/>
      <c r="HU236" s="22"/>
      <c r="HV236" s="22"/>
      <c r="HW236" s="22"/>
      <c r="HX236" s="22"/>
      <c r="HY236" s="22"/>
      <c r="HZ236" s="22"/>
    </row>
    <row r="237" spans="1:234" ht="15.75" customHeight="1">
      <c r="A237" s="12"/>
      <c r="B237" s="329" t="s">
        <v>84</v>
      </c>
      <c r="C237" s="329"/>
      <c r="D237" s="13">
        <v>250</v>
      </c>
      <c r="E237" s="34">
        <v>6.21</v>
      </c>
      <c r="F237" s="34">
        <v>7.02</v>
      </c>
      <c r="G237" s="34">
        <v>30.5</v>
      </c>
      <c r="H237" s="70">
        <v>236.27</v>
      </c>
      <c r="I237" s="16">
        <v>108</v>
      </c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  <c r="FW237" s="5"/>
      <c r="FX237" s="5"/>
      <c r="FY237" s="5"/>
      <c r="FZ237" s="5"/>
      <c r="GA237" s="5"/>
      <c r="GB237" s="5"/>
      <c r="GC237" s="5"/>
      <c r="GD237" s="5"/>
      <c r="GE237" s="5"/>
      <c r="GF237" s="5"/>
      <c r="GG237" s="5"/>
      <c r="GH237" s="5"/>
      <c r="GI237" s="5"/>
      <c r="GJ237" s="5"/>
      <c r="GK237" s="5"/>
      <c r="GL237" s="5"/>
      <c r="GM237" s="5"/>
      <c r="GN237" s="5"/>
      <c r="GO237" s="5"/>
      <c r="GP237" s="5"/>
      <c r="GQ237" s="5"/>
      <c r="GR237" s="5"/>
      <c r="GS237" s="5"/>
      <c r="GT237" s="5"/>
      <c r="GU237" s="5"/>
      <c r="GV237" s="5"/>
      <c r="GW237" s="5"/>
      <c r="GX237" s="5"/>
      <c r="GY237" s="5"/>
      <c r="GZ237" s="5"/>
      <c r="HA237" s="5"/>
      <c r="HB237" s="5"/>
      <c r="HC237" s="5"/>
      <c r="HD237" s="5"/>
      <c r="HE237" s="5"/>
      <c r="HF237" s="5"/>
      <c r="HG237" s="5"/>
      <c r="HH237" s="5"/>
      <c r="HI237" s="5"/>
      <c r="HJ237" s="5"/>
      <c r="HK237" s="5"/>
      <c r="HL237" s="5"/>
      <c r="HM237" s="5"/>
      <c r="HN237" s="5"/>
      <c r="HO237" s="5"/>
      <c r="HP237" s="5"/>
      <c r="HQ237" s="5"/>
      <c r="HR237" s="5"/>
      <c r="HS237" s="5"/>
      <c r="HT237" s="5"/>
      <c r="HU237" s="5"/>
      <c r="HV237" s="5"/>
      <c r="HW237" s="5"/>
      <c r="HX237" s="5"/>
      <c r="HY237" s="5"/>
      <c r="HZ237" s="5"/>
    </row>
    <row r="238" spans="1:234" ht="15.75" customHeight="1">
      <c r="A238" s="12"/>
      <c r="B238" s="329" t="s">
        <v>85</v>
      </c>
      <c r="C238" s="329"/>
      <c r="D238" s="55">
        <v>100</v>
      </c>
      <c r="E238" s="34">
        <v>12.88</v>
      </c>
      <c r="F238" s="34">
        <v>7.16</v>
      </c>
      <c r="G238" s="34">
        <v>2.99</v>
      </c>
      <c r="H238" s="70">
        <v>127.4</v>
      </c>
      <c r="I238" s="150">
        <v>228</v>
      </c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  <c r="FW238" s="5"/>
      <c r="FX238" s="5"/>
      <c r="FY238" s="5"/>
      <c r="FZ238" s="5"/>
      <c r="GA238" s="5"/>
      <c r="GB238" s="5"/>
      <c r="GC238" s="5"/>
      <c r="GD238" s="5"/>
      <c r="GE238" s="5"/>
      <c r="GF238" s="5"/>
      <c r="GG238" s="5"/>
      <c r="GH238" s="5"/>
      <c r="GI238" s="5"/>
      <c r="GJ238" s="5"/>
      <c r="GK238" s="5"/>
      <c r="GL238" s="5"/>
      <c r="GM238" s="5"/>
      <c r="GN238" s="5"/>
      <c r="GO238" s="5"/>
      <c r="GP238" s="5"/>
      <c r="GQ238" s="5"/>
      <c r="GR238" s="5"/>
      <c r="GS238" s="5"/>
      <c r="GT238" s="5"/>
      <c r="GU238" s="5"/>
      <c r="GV238" s="5"/>
      <c r="GW238" s="5"/>
      <c r="GX238" s="5"/>
      <c r="GY238" s="5"/>
      <c r="GZ238" s="5"/>
      <c r="HA238" s="5"/>
      <c r="HB238" s="5"/>
      <c r="HC238" s="5"/>
      <c r="HD238" s="5"/>
      <c r="HE238" s="5"/>
      <c r="HF238" s="5"/>
      <c r="HG238" s="5"/>
      <c r="HH238" s="5"/>
      <c r="HI238" s="5"/>
      <c r="HJ238" s="5"/>
      <c r="HK238" s="5"/>
      <c r="HL238" s="5"/>
      <c r="HM238" s="5"/>
      <c r="HN238" s="5"/>
      <c r="HO238" s="5"/>
      <c r="HP238" s="5"/>
      <c r="HQ238" s="5"/>
      <c r="HR238" s="5"/>
      <c r="HS238" s="5"/>
      <c r="HT238" s="5"/>
      <c r="HU238" s="5"/>
      <c r="HV238" s="5"/>
      <c r="HW238" s="5"/>
      <c r="HX238" s="5"/>
      <c r="HY238" s="5"/>
      <c r="HZ238" s="5"/>
    </row>
    <row r="239" spans="1:234" ht="15.75" customHeight="1">
      <c r="A239" s="114"/>
      <c r="B239" s="328" t="s">
        <v>29</v>
      </c>
      <c r="C239" s="328"/>
      <c r="D239" s="151">
        <v>180</v>
      </c>
      <c r="E239" s="152">
        <v>3.81</v>
      </c>
      <c r="F239" s="152">
        <v>11.29</v>
      </c>
      <c r="G239" s="152">
        <v>22.17</v>
      </c>
      <c r="H239" s="153">
        <v>213.17</v>
      </c>
      <c r="I239" s="154">
        <v>312</v>
      </c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  <c r="FV239" s="5"/>
      <c r="FW239" s="5"/>
      <c r="FX239" s="5"/>
      <c r="FY239" s="5"/>
      <c r="FZ239" s="5"/>
      <c r="GA239" s="5"/>
      <c r="GB239" s="5"/>
      <c r="GC239" s="5"/>
      <c r="GD239" s="5"/>
      <c r="GE239" s="5"/>
      <c r="GF239" s="5"/>
      <c r="GG239" s="5"/>
      <c r="GH239" s="5"/>
      <c r="GI239" s="5"/>
      <c r="GJ239" s="5"/>
      <c r="GK239" s="5"/>
      <c r="GL239" s="5"/>
      <c r="GM239" s="5"/>
      <c r="GN239" s="5"/>
      <c r="GO239" s="5"/>
      <c r="GP239" s="5"/>
      <c r="GQ239" s="5"/>
      <c r="GR239" s="5"/>
      <c r="GS239" s="5"/>
      <c r="GT239" s="5"/>
      <c r="GU239" s="5"/>
      <c r="GV239" s="5"/>
      <c r="GW239" s="5"/>
      <c r="GX239" s="5"/>
      <c r="GY239" s="5"/>
      <c r="GZ239" s="5"/>
      <c r="HA239" s="5"/>
      <c r="HB239" s="5"/>
      <c r="HC239" s="5"/>
      <c r="HD239" s="5"/>
      <c r="HE239" s="5"/>
      <c r="HF239" s="5"/>
      <c r="HG239" s="5"/>
      <c r="HH239" s="5"/>
      <c r="HI239" s="5"/>
      <c r="HJ239" s="5"/>
      <c r="HK239" s="5"/>
      <c r="HL239" s="5"/>
      <c r="HM239" s="5"/>
      <c r="HN239" s="5"/>
      <c r="HO239" s="5"/>
      <c r="HP239" s="5"/>
      <c r="HQ239" s="5"/>
      <c r="HR239" s="5"/>
      <c r="HS239" s="5"/>
      <c r="HT239" s="5"/>
      <c r="HU239" s="5"/>
      <c r="HV239" s="5"/>
      <c r="HW239" s="5"/>
      <c r="HX239" s="5"/>
      <c r="HY239" s="5"/>
      <c r="HZ239" s="5"/>
    </row>
    <row r="240" spans="1:234" ht="15.75" customHeight="1">
      <c r="A240" s="114"/>
      <c r="B240" s="328" t="s">
        <v>13</v>
      </c>
      <c r="C240" s="328"/>
      <c r="D240" s="93">
        <v>60</v>
      </c>
      <c r="E240" s="40">
        <v>3.8</v>
      </c>
      <c r="F240" s="94">
        <v>0.4</v>
      </c>
      <c r="G240" s="94">
        <v>24.6</v>
      </c>
      <c r="H240" s="95">
        <v>117.5</v>
      </c>
      <c r="I240" s="212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  <c r="FV240" s="5"/>
      <c r="FW240" s="5"/>
      <c r="FX240" s="5"/>
      <c r="FY240" s="5"/>
      <c r="FZ240" s="5"/>
      <c r="GA240" s="5"/>
      <c r="GB240" s="5"/>
      <c r="GC240" s="5"/>
      <c r="GD240" s="5"/>
      <c r="GE240" s="5"/>
      <c r="GF240" s="5"/>
      <c r="GG240" s="5"/>
      <c r="GH240" s="5"/>
      <c r="GI240" s="5"/>
      <c r="GJ240" s="5"/>
      <c r="GK240" s="5"/>
      <c r="GL240" s="5"/>
      <c r="GM240" s="5"/>
      <c r="GN240" s="5"/>
      <c r="GO240" s="5"/>
      <c r="GP240" s="5"/>
      <c r="GQ240" s="5"/>
      <c r="GR240" s="5"/>
      <c r="GS240" s="5"/>
      <c r="GT240" s="5"/>
      <c r="GU240" s="5"/>
      <c r="GV240" s="5"/>
      <c r="GW240" s="5"/>
      <c r="GX240" s="5"/>
      <c r="GY240" s="5"/>
      <c r="GZ240" s="5"/>
      <c r="HA240" s="5"/>
      <c r="HB240" s="5"/>
      <c r="HC240" s="5"/>
      <c r="HD240" s="5"/>
      <c r="HE240" s="5"/>
      <c r="HF240" s="5"/>
      <c r="HG240" s="5"/>
      <c r="HH240" s="5"/>
      <c r="HI240" s="5"/>
      <c r="HJ240" s="5"/>
      <c r="HK240" s="5"/>
      <c r="HL240" s="5"/>
      <c r="HM240" s="5"/>
      <c r="HN240" s="5"/>
      <c r="HO240" s="5"/>
      <c r="HP240" s="5"/>
      <c r="HQ240" s="5"/>
      <c r="HR240" s="5"/>
      <c r="HS240" s="5"/>
      <c r="HT240" s="5"/>
      <c r="HU240" s="5"/>
      <c r="HV240" s="5"/>
      <c r="HW240" s="5"/>
      <c r="HX240" s="5"/>
      <c r="HY240" s="5"/>
      <c r="HZ240" s="5"/>
    </row>
    <row r="241" spans="1:234" ht="15.75" customHeight="1">
      <c r="A241" s="114"/>
      <c r="B241" s="328" t="s">
        <v>21</v>
      </c>
      <c r="C241" s="328"/>
      <c r="D241" s="39">
        <v>40</v>
      </c>
      <c r="E241" s="49">
        <v>3.08</v>
      </c>
      <c r="F241" s="49">
        <v>0.56000000000000005</v>
      </c>
      <c r="G241" s="49">
        <v>15.08</v>
      </c>
      <c r="H241" s="91">
        <v>80.400000000000006</v>
      </c>
      <c r="I241" s="89"/>
      <c r="J241" s="167"/>
      <c r="K241" s="168"/>
      <c r="L241" s="168"/>
      <c r="M241" s="168"/>
      <c r="N241" s="168"/>
      <c r="O241" s="169"/>
      <c r="P241" s="170"/>
      <c r="Q241" s="170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  <c r="BQ241" s="22"/>
      <c r="BR241" s="22"/>
      <c r="BS241" s="22"/>
      <c r="BT241" s="22"/>
      <c r="BU241" s="22"/>
      <c r="BV241" s="22"/>
      <c r="BW241" s="22"/>
      <c r="BX241" s="22"/>
      <c r="BY241" s="22"/>
      <c r="BZ241" s="22"/>
      <c r="CA241" s="22"/>
      <c r="CB241" s="22"/>
      <c r="CC241" s="22"/>
      <c r="CD241" s="22"/>
      <c r="CE241" s="22"/>
      <c r="CF241" s="22"/>
      <c r="CG241" s="22"/>
      <c r="CH241" s="22"/>
      <c r="CI241" s="22"/>
      <c r="CJ241" s="22"/>
      <c r="CK241" s="22"/>
      <c r="CL241" s="22"/>
      <c r="CM241" s="22"/>
      <c r="CN241" s="22"/>
      <c r="CO241" s="22"/>
      <c r="CP241" s="22"/>
      <c r="CQ241" s="22"/>
      <c r="CR241" s="22"/>
      <c r="CS241" s="22"/>
      <c r="CT241" s="22"/>
      <c r="CU241" s="22"/>
      <c r="CV241" s="22"/>
      <c r="CW241" s="22"/>
      <c r="CX241" s="22"/>
      <c r="CY241" s="22"/>
      <c r="CZ241" s="22"/>
      <c r="DA241" s="22"/>
      <c r="DB241" s="22"/>
      <c r="DC241" s="22"/>
      <c r="DD241" s="22"/>
      <c r="DE241" s="22"/>
      <c r="DF241" s="22"/>
      <c r="DG241" s="22"/>
      <c r="DH241" s="22"/>
      <c r="DI241" s="22"/>
      <c r="DJ241" s="22"/>
      <c r="DK241" s="22"/>
      <c r="DL241" s="22"/>
      <c r="DM241" s="22"/>
      <c r="DN241" s="22"/>
      <c r="DO241" s="22"/>
      <c r="DP241" s="22"/>
      <c r="DQ241" s="22"/>
      <c r="DR241" s="22"/>
      <c r="DS241" s="22"/>
      <c r="DT241" s="22"/>
      <c r="DU241" s="22"/>
      <c r="DV241" s="22"/>
      <c r="DW241" s="22"/>
      <c r="DX241" s="22"/>
      <c r="DY241" s="22"/>
      <c r="DZ241" s="22"/>
      <c r="EA241" s="22"/>
      <c r="EB241" s="22"/>
      <c r="EC241" s="22"/>
      <c r="ED241" s="22"/>
      <c r="EE241" s="22"/>
      <c r="EF241" s="22"/>
      <c r="EG241" s="22"/>
      <c r="EH241" s="22"/>
      <c r="EI241" s="22"/>
      <c r="EJ241" s="22"/>
      <c r="EK241" s="22"/>
      <c r="EL241" s="22"/>
      <c r="EM241" s="22"/>
      <c r="EN241" s="22"/>
      <c r="EO241" s="22"/>
      <c r="EP241" s="22"/>
      <c r="EQ241" s="22"/>
      <c r="ER241" s="22"/>
      <c r="ES241" s="22"/>
      <c r="ET241" s="22"/>
      <c r="EU241" s="22"/>
      <c r="EV241" s="22"/>
      <c r="EW241" s="22"/>
      <c r="EX241" s="22"/>
      <c r="EY241" s="22"/>
      <c r="EZ241" s="22"/>
      <c r="FA241" s="22"/>
      <c r="FB241" s="22"/>
      <c r="FC241" s="22"/>
      <c r="FD241" s="22"/>
      <c r="FE241" s="22"/>
      <c r="FF241" s="22"/>
      <c r="FG241" s="22"/>
      <c r="FH241" s="22"/>
      <c r="FI241" s="22"/>
      <c r="FJ241" s="22"/>
      <c r="FK241" s="22"/>
      <c r="FL241" s="22"/>
      <c r="FM241" s="22"/>
      <c r="FN241" s="22"/>
      <c r="FO241" s="22"/>
      <c r="FP241" s="22"/>
      <c r="FQ241" s="22"/>
      <c r="FR241" s="22"/>
      <c r="FS241" s="22"/>
      <c r="FT241" s="22"/>
      <c r="FU241" s="22"/>
      <c r="FV241" s="22"/>
      <c r="FW241" s="22"/>
      <c r="FX241" s="22"/>
      <c r="FY241" s="22"/>
      <c r="FZ241" s="22"/>
      <c r="GA241" s="22"/>
      <c r="GB241" s="22"/>
      <c r="GC241" s="22"/>
      <c r="GD241" s="22"/>
      <c r="GE241" s="22"/>
      <c r="GF241" s="22"/>
      <c r="GG241" s="22"/>
      <c r="GH241" s="22"/>
      <c r="GI241" s="22"/>
      <c r="GJ241" s="22"/>
      <c r="GK241" s="22"/>
      <c r="GL241" s="22"/>
      <c r="GM241" s="22"/>
      <c r="GN241" s="22"/>
      <c r="GO241" s="22"/>
      <c r="GP241" s="22"/>
      <c r="GQ241" s="22"/>
      <c r="GR241" s="22"/>
      <c r="GS241" s="22"/>
      <c r="GT241" s="22"/>
      <c r="GU241" s="22"/>
      <c r="GV241" s="22"/>
      <c r="GW241" s="22"/>
      <c r="GX241" s="22"/>
      <c r="GY241" s="22"/>
      <c r="GZ241" s="22"/>
      <c r="HA241" s="22"/>
      <c r="HB241" s="22"/>
      <c r="HC241" s="22"/>
      <c r="HD241" s="22"/>
      <c r="HE241" s="22"/>
      <c r="HF241" s="22"/>
      <c r="HG241" s="22"/>
      <c r="HH241" s="22"/>
      <c r="HI241" s="22"/>
      <c r="HJ241" s="22"/>
      <c r="HK241" s="22"/>
      <c r="HL241" s="22"/>
      <c r="HM241" s="22"/>
      <c r="HN241" s="22"/>
      <c r="HO241" s="22"/>
      <c r="HP241" s="22"/>
      <c r="HQ241" s="22"/>
      <c r="HR241" s="22"/>
      <c r="HS241" s="22"/>
      <c r="HT241" s="22"/>
      <c r="HU241" s="22"/>
      <c r="HV241" s="22"/>
      <c r="HW241" s="22"/>
      <c r="HX241" s="22"/>
      <c r="HY241" s="22"/>
      <c r="HZ241" s="22"/>
    </row>
    <row r="242" spans="1:234" ht="16.5" customHeight="1">
      <c r="A242" s="33"/>
      <c r="B242" s="354" t="s">
        <v>23</v>
      </c>
      <c r="C242" s="354"/>
      <c r="D242" s="55">
        <v>180</v>
      </c>
      <c r="E242" s="14">
        <v>0.6</v>
      </c>
      <c r="F242" s="14">
        <v>0.55000000000000004</v>
      </c>
      <c r="G242" s="14">
        <v>37</v>
      </c>
      <c r="H242" s="15">
        <v>144</v>
      </c>
      <c r="I242" s="150">
        <v>389</v>
      </c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  <c r="BM242" s="22"/>
      <c r="BN242" s="22"/>
      <c r="BO242" s="22"/>
      <c r="BP242" s="22"/>
      <c r="BQ242" s="22"/>
      <c r="BR242" s="22"/>
      <c r="BS242" s="22"/>
      <c r="BT242" s="22"/>
      <c r="BU242" s="22"/>
      <c r="BV242" s="22"/>
      <c r="BW242" s="22"/>
      <c r="BX242" s="22"/>
      <c r="BY242" s="22"/>
      <c r="BZ242" s="22"/>
      <c r="CA242" s="22"/>
      <c r="CB242" s="22"/>
      <c r="CC242" s="22"/>
      <c r="CD242" s="22"/>
      <c r="CE242" s="22"/>
      <c r="CF242" s="22"/>
      <c r="CG242" s="22"/>
      <c r="CH242" s="22"/>
      <c r="CI242" s="22"/>
      <c r="CJ242" s="22"/>
      <c r="CK242" s="22"/>
      <c r="CL242" s="22"/>
      <c r="CM242" s="22"/>
      <c r="CN242" s="22"/>
      <c r="CO242" s="22"/>
      <c r="CP242" s="22"/>
      <c r="CQ242" s="22"/>
      <c r="CR242" s="22"/>
      <c r="CS242" s="22"/>
      <c r="CT242" s="22"/>
      <c r="CU242" s="22"/>
      <c r="CV242" s="22"/>
      <c r="CW242" s="22"/>
      <c r="CX242" s="22"/>
      <c r="CY242" s="22"/>
      <c r="CZ242" s="22"/>
      <c r="DA242" s="22"/>
      <c r="DB242" s="22"/>
      <c r="DC242" s="22"/>
      <c r="DD242" s="22"/>
      <c r="DE242" s="22"/>
      <c r="DF242" s="22"/>
      <c r="DG242" s="22"/>
      <c r="DH242" s="22"/>
      <c r="DI242" s="22"/>
      <c r="DJ242" s="22"/>
      <c r="DK242" s="22"/>
      <c r="DL242" s="22"/>
      <c r="DM242" s="22"/>
      <c r="DN242" s="22"/>
      <c r="DO242" s="22"/>
      <c r="DP242" s="22"/>
      <c r="DQ242" s="22"/>
      <c r="DR242" s="22"/>
      <c r="DS242" s="22"/>
      <c r="DT242" s="22"/>
      <c r="DU242" s="22"/>
      <c r="DV242" s="22"/>
      <c r="DW242" s="22"/>
      <c r="DX242" s="22"/>
      <c r="DY242" s="22"/>
      <c r="DZ242" s="22"/>
      <c r="EA242" s="22"/>
      <c r="EB242" s="22"/>
      <c r="EC242" s="22"/>
      <c r="ED242" s="22"/>
      <c r="EE242" s="22"/>
      <c r="EF242" s="22"/>
      <c r="EG242" s="22"/>
      <c r="EH242" s="22"/>
      <c r="EI242" s="22"/>
      <c r="EJ242" s="22"/>
      <c r="EK242" s="22"/>
      <c r="EL242" s="22"/>
      <c r="EM242" s="22"/>
      <c r="EN242" s="22"/>
      <c r="EO242" s="22"/>
      <c r="EP242" s="22"/>
      <c r="EQ242" s="22"/>
      <c r="ER242" s="22"/>
      <c r="ES242" s="22"/>
      <c r="ET242" s="22"/>
      <c r="EU242" s="22"/>
      <c r="EV242" s="22"/>
      <c r="EW242" s="22"/>
      <c r="EX242" s="22"/>
      <c r="EY242" s="22"/>
      <c r="EZ242" s="22"/>
      <c r="FA242" s="22"/>
      <c r="FB242" s="22"/>
      <c r="FC242" s="22"/>
      <c r="FD242" s="22"/>
      <c r="FE242" s="22"/>
      <c r="FF242" s="22"/>
      <c r="FG242" s="22"/>
      <c r="FH242" s="22"/>
      <c r="FI242" s="22"/>
      <c r="FJ242" s="22"/>
      <c r="FK242" s="22"/>
      <c r="FL242" s="22"/>
      <c r="FM242" s="22"/>
      <c r="FN242" s="22"/>
      <c r="FO242" s="22"/>
      <c r="FP242" s="22"/>
      <c r="FQ242" s="22"/>
      <c r="FR242" s="22"/>
      <c r="FS242" s="22"/>
      <c r="FT242" s="22"/>
      <c r="FU242" s="22"/>
      <c r="FV242" s="22"/>
      <c r="FW242" s="22"/>
      <c r="FX242" s="22"/>
      <c r="FY242" s="22"/>
      <c r="FZ242" s="22"/>
      <c r="GA242" s="22"/>
      <c r="GB242" s="22"/>
      <c r="GC242" s="22"/>
      <c r="GD242" s="22"/>
      <c r="GE242" s="22"/>
      <c r="GF242" s="22"/>
      <c r="GG242" s="22"/>
      <c r="GH242" s="22"/>
      <c r="GI242" s="22"/>
      <c r="GJ242" s="22"/>
      <c r="GK242" s="22"/>
      <c r="GL242" s="22"/>
      <c r="GM242" s="22"/>
      <c r="GN242" s="22"/>
      <c r="GO242" s="22"/>
      <c r="GP242" s="22"/>
      <c r="GQ242" s="22"/>
      <c r="GR242" s="22"/>
      <c r="GS242" s="22"/>
      <c r="GT242" s="22"/>
      <c r="GU242" s="22"/>
      <c r="GV242" s="22"/>
      <c r="GW242" s="22"/>
      <c r="GX242" s="22"/>
      <c r="GY242" s="22"/>
      <c r="GZ242" s="22"/>
      <c r="HA242" s="22"/>
      <c r="HB242" s="22"/>
      <c r="HC242" s="22"/>
      <c r="HD242" s="22"/>
      <c r="HE242" s="22"/>
      <c r="HF242" s="22"/>
      <c r="HG242" s="22"/>
      <c r="HH242" s="22"/>
      <c r="HI242" s="22"/>
      <c r="HJ242" s="22"/>
      <c r="HK242" s="22"/>
      <c r="HL242" s="22"/>
      <c r="HM242" s="22"/>
      <c r="HN242" s="22"/>
      <c r="HO242" s="22"/>
      <c r="HP242" s="22"/>
      <c r="HQ242" s="22"/>
      <c r="HR242" s="22"/>
      <c r="HS242" s="22"/>
      <c r="HT242" s="22"/>
      <c r="HU242" s="22"/>
      <c r="HV242" s="22"/>
      <c r="HW242" s="22"/>
      <c r="HX242" s="22"/>
      <c r="HY242" s="22"/>
      <c r="HZ242" s="22"/>
    </row>
    <row r="243" spans="1:234" ht="15.6">
      <c r="A243" s="331" t="s">
        <v>24</v>
      </c>
      <c r="B243" s="331"/>
      <c r="C243" s="331"/>
      <c r="D243" s="331"/>
      <c r="E243" s="100">
        <v>31.38</v>
      </c>
      <c r="F243" s="100">
        <v>32.01</v>
      </c>
      <c r="G243" s="100">
        <v>134.9</v>
      </c>
      <c r="H243" s="213">
        <v>977.84</v>
      </c>
      <c r="I243" s="214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  <c r="FW243" s="5"/>
      <c r="FX243" s="5"/>
      <c r="FY243" s="5"/>
      <c r="FZ243" s="5"/>
      <c r="GA243" s="5"/>
      <c r="GB243" s="5"/>
      <c r="GC243" s="5"/>
      <c r="GD243" s="5"/>
      <c r="GE243" s="5"/>
      <c r="GF243" s="5"/>
      <c r="GG243" s="5"/>
      <c r="GH243" s="5"/>
      <c r="GI243" s="5"/>
      <c r="GJ243" s="5"/>
      <c r="GK243" s="5"/>
      <c r="GL243" s="5"/>
      <c r="GM243" s="5"/>
      <c r="GN243" s="5"/>
      <c r="GO243" s="5"/>
      <c r="GP243" s="5"/>
      <c r="GQ243" s="5"/>
      <c r="GR243" s="5"/>
      <c r="GS243" s="5"/>
      <c r="GT243" s="5"/>
      <c r="GU243" s="5"/>
      <c r="GV243" s="5"/>
      <c r="GW243" s="5"/>
      <c r="GX243" s="5"/>
      <c r="GY243" s="5"/>
      <c r="GZ243" s="5"/>
      <c r="HA243" s="5"/>
      <c r="HB243" s="5"/>
      <c r="HC243" s="5"/>
      <c r="HD243" s="5"/>
      <c r="HE243" s="5"/>
      <c r="HF243" s="5"/>
      <c r="HG243" s="5"/>
      <c r="HH243" s="5"/>
      <c r="HI243" s="5"/>
      <c r="HJ243" s="5"/>
      <c r="HK243" s="5"/>
      <c r="HL243" s="5"/>
      <c r="HM243" s="5"/>
      <c r="HN243" s="5"/>
      <c r="HO243" s="5"/>
      <c r="HP243" s="5"/>
      <c r="HQ243" s="5"/>
      <c r="HR243" s="5"/>
      <c r="HS243" s="5"/>
      <c r="HT243" s="5"/>
      <c r="HU243" s="5"/>
      <c r="HV243" s="5"/>
      <c r="HW243" s="5"/>
      <c r="HX243" s="5"/>
      <c r="HY243" s="5"/>
      <c r="HZ243" s="5"/>
    </row>
    <row r="244" spans="1:234" ht="15.6">
      <c r="A244" s="346" t="s">
        <v>37</v>
      </c>
      <c r="B244" s="346"/>
      <c r="C244" s="346"/>
      <c r="D244" s="346"/>
      <c r="E244" s="100">
        <v>46.41</v>
      </c>
      <c r="F244" s="100">
        <v>47.96</v>
      </c>
      <c r="G244" s="100">
        <v>218.12</v>
      </c>
      <c r="H244" s="213">
        <v>1519.47</v>
      </c>
      <c r="I244" s="214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  <c r="FX244" s="5"/>
      <c r="FY244" s="5"/>
      <c r="FZ244" s="5"/>
      <c r="GA244" s="5"/>
      <c r="GB244" s="5"/>
      <c r="GC244" s="5"/>
      <c r="GD244" s="5"/>
      <c r="GE244" s="5"/>
      <c r="GF244" s="5"/>
      <c r="GG244" s="5"/>
      <c r="GH244" s="5"/>
      <c r="GI244" s="5"/>
      <c r="GJ244" s="5"/>
      <c r="GK244" s="5"/>
      <c r="GL244" s="5"/>
      <c r="GM244" s="5"/>
      <c r="GN244" s="5"/>
      <c r="GO244" s="5"/>
      <c r="GP244" s="5"/>
      <c r="GQ244" s="5"/>
      <c r="GR244" s="5"/>
      <c r="GS244" s="5"/>
      <c r="GT244" s="5"/>
      <c r="GU244" s="5"/>
      <c r="GV244" s="5"/>
      <c r="GW244" s="5"/>
      <c r="GX244" s="5"/>
      <c r="GY244" s="5"/>
      <c r="GZ244" s="5"/>
      <c r="HA244" s="5"/>
      <c r="HB244" s="5"/>
      <c r="HC244" s="5"/>
      <c r="HD244" s="5"/>
      <c r="HE244" s="5"/>
      <c r="HF244" s="5"/>
      <c r="HG244" s="5"/>
      <c r="HH244" s="5"/>
      <c r="HI244" s="5"/>
      <c r="HJ244" s="5"/>
      <c r="HK244" s="5"/>
      <c r="HL244" s="5"/>
      <c r="HM244" s="5"/>
      <c r="HN244" s="5"/>
      <c r="HO244" s="5"/>
      <c r="HP244" s="5"/>
      <c r="HQ244" s="5"/>
      <c r="HR244" s="5"/>
      <c r="HS244" s="5"/>
      <c r="HT244" s="5"/>
      <c r="HU244" s="5"/>
      <c r="HV244" s="5"/>
      <c r="HW244" s="5"/>
      <c r="HX244" s="5"/>
      <c r="HY244" s="5"/>
      <c r="HZ244" s="5"/>
    </row>
    <row r="245" spans="1:234">
      <c r="A245" s="355"/>
      <c r="B245" s="355"/>
      <c r="C245" s="355"/>
      <c r="D245" s="355"/>
      <c r="E245" s="355"/>
      <c r="F245" s="355"/>
      <c r="G245" s="355"/>
      <c r="H245" s="355"/>
      <c r="I245" s="35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  <c r="FX245" s="5"/>
      <c r="FY245" s="5"/>
      <c r="FZ245" s="5"/>
      <c r="GA245" s="5"/>
      <c r="GB245" s="5"/>
      <c r="GC245" s="5"/>
      <c r="GD245" s="5"/>
      <c r="GE245" s="5"/>
      <c r="GF245" s="5"/>
      <c r="GG245" s="5"/>
      <c r="GH245" s="5"/>
      <c r="GI245" s="5"/>
      <c r="GJ245" s="5"/>
      <c r="GK245" s="5"/>
      <c r="GL245" s="5"/>
      <c r="GM245" s="5"/>
      <c r="GN245" s="5"/>
      <c r="GO245" s="5"/>
      <c r="GP245" s="5"/>
      <c r="GQ245" s="5"/>
      <c r="GR245" s="5"/>
      <c r="GS245" s="5"/>
      <c r="GT245" s="5"/>
      <c r="GU245" s="5"/>
      <c r="GV245" s="5"/>
      <c r="GW245" s="5"/>
      <c r="GX245" s="5"/>
      <c r="GY245" s="5"/>
      <c r="GZ245" s="5"/>
      <c r="HA245" s="5"/>
      <c r="HB245" s="5"/>
      <c r="HC245" s="5"/>
      <c r="HD245" s="5"/>
      <c r="HE245" s="5"/>
      <c r="HF245" s="5"/>
      <c r="HG245" s="5"/>
      <c r="HH245" s="5"/>
      <c r="HI245" s="5"/>
      <c r="HJ245" s="5"/>
      <c r="HK245" s="5"/>
      <c r="HL245" s="5"/>
      <c r="HM245" s="5"/>
      <c r="HN245" s="5"/>
      <c r="HO245" s="5"/>
      <c r="HP245" s="5"/>
      <c r="HQ245" s="5"/>
      <c r="HR245" s="5"/>
      <c r="HS245" s="5"/>
      <c r="HT245" s="5"/>
      <c r="HU245" s="5"/>
      <c r="HV245" s="5"/>
      <c r="HW245" s="5"/>
      <c r="HX245" s="5"/>
      <c r="HY245" s="5"/>
      <c r="HZ245" s="5"/>
    </row>
    <row r="246" spans="1:234" ht="15.6">
      <c r="A246" s="1" t="s">
        <v>86</v>
      </c>
      <c r="B246" s="63" t="s">
        <v>82</v>
      </c>
      <c r="C246" s="169"/>
      <c r="D246" s="169"/>
      <c r="E246" s="65"/>
      <c r="F246" s="65"/>
      <c r="G246" s="65"/>
      <c r="H246" s="65"/>
      <c r="I246" s="6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  <c r="GO246" s="5"/>
      <c r="GP246" s="5"/>
      <c r="GQ246" s="5"/>
      <c r="GR246" s="5"/>
      <c r="GS246" s="5"/>
      <c r="GT246" s="5"/>
      <c r="GU246" s="5"/>
      <c r="GV246" s="5"/>
      <c r="GW246" s="5"/>
      <c r="GX246" s="5"/>
      <c r="GY246" s="5"/>
      <c r="GZ246" s="5"/>
      <c r="HA246" s="5"/>
      <c r="HB246" s="5"/>
      <c r="HC246" s="5"/>
      <c r="HD246" s="5"/>
      <c r="HE246" s="5"/>
      <c r="HF246" s="5"/>
      <c r="HG246" s="5"/>
      <c r="HH246" s="5"/>
      <c r="HI246" s="5"/>
      <c r="HJ246" s="5"/>
      <c r="HK246" s="5"/>
      <c r="HL246" s="5"/>
      <c r="HM246" s="5"/>
      <c r="HN246" s="5"/>
      <c r="HO246" s="5"/>
      <c r="HP246" s="5"/>
      <c r="HQ246" s="5"/>
      <c r="HR246" s="5"/>
      <c r="HS246" s="5"/>
      <c r="HT246" s="5"/>
      <c r="HU246" s="5"/>
      <c r="HV246" s="5"/>
      <c r="HW246" s="5"/>
      <c r="HX246" s="5"/>
      <c r="HY246" s="5"/>
      <c r="HZ246" s="5"/>
    </row>
    <row r="247" spans="1:234" ht="15.6">
      <c r="A247" s="1" t="s">
        <v>1</v>
      </c>
      <c r="B247" s="262" t="s">
        <v>114</v>
      </c>
      <c r="C247" s="139"/>
      <c r="D247" s="208"/>
      <c r="E247" s="65"/>
      <c r="F247" s="65"/>
      <c r="G247" s="65"/>
      <c r="H247" s="65"/>
      <c r="I247" s="6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  <c r="FY247" s="5"/>
      <c r="FZ247" s="5"/>
      <c r="GA247" s="5"/>
      <c r="GB247" s="5"/>
      <c r="GC247" s="5"/>
      <c r="GD247" s="5"/>
      <c r="GE247" s="5"/>
      <c r="GF247" s="5"/>
      <c r="GG247" s="5"/>
      <c r="GH247" s="5"/>
      <c r="GI247" s="5"/>
      <c r="GJ247" s="5"/>
      <c r="GK247" s="5"/>
      <c r="GL247" s="5"/>
      <c r="GM247" s="5"/>
      <c r="GN247" s="5"/>
      <c r="GO247" s="5"/>
      <c r="GP247" s="5"/>
      <c r="GQ247" s="5"/>
      <c r="GR247" s="5"/>
      <c r="GS247" s="5"/>
      <c r="GT247" s="5"/>
      <c r="GU247" s="5"/>
      <c r="GV247" s="5"/>
      <c r="GW247" s="5"/>
      <c r="GX247" s="5"/>
      <c r="GY247" s="5"/>
      <c r="GZ247" s="5"/>
      <c r="HA247" s="5"/>
      <c r="HB247" s="5"/>
      <c r="HC247" s="5"/>
      <c r="HD247" s="5"/>
      <c r="HE247" s="5"/>
      <c r="HF247" s="5"/>
      <c r="HG247" s="5"/>
      <c r="HH247" s="5"/>
      <c r="HI247" s="5"/>
      <c r="HJ247" s="5"/>
      <c r="HK247" s="5"/>
      <c r="HL247" s="5"/>
      <c r="HM247" s="5"/>
      <c r="HN247" s="5"/>
      <c r="HO247" s="5"/>
      <c r="HP247" s="5"/>
      <c r="HQ247" s="5"/>
      <c r="HR247" s="5"/>
      <c r="HS247" s="5"/>
      <c r="HT247" s="5"/>
      <c r="HU247" s="5"/>
      <c r="HV247" s="5"/>
      <c r="HW247" s="5"/>
      <c r="HX247" s="5"/>
      <c r="HY247" s="5"/>
      <c r="HZ247" s="5"/>
    </row>
    <row r="248" spans="1:234" ht="16.5" customHeight="1">
      <c r="A248" s="338" t="s">
        <v>87</v>
      </c>
      <c r="B248" s="338"/>
      <c r="C248" s="338"/>
      <c r="D248" s="338"/>
      <c r="E248" s="338"/>
      <c r="F248" s="338"/>
      <c r="G248" s="338"/>
      <c r="H248" s="338"/>
      <c r="I248" s="338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  <c r="FV248" s="5"/>
      <c r="FW248" s="5"/>
      <c r="FX248" s="5"/>
      <c r="FY248" s="5"/>
      <c r="FZ248" s="5"/>
      <c r="GA248" s="5"/>
      <c r="GB248" s="5"/>
      <c r="GC248" s="5"/>
      <c r="GD248" s="5"/>
      <c r="GE248" s="5"/>
      <c r="GF248" s="5"/>
      <c r="GG248" s="5"/>
      <c r="GH248" s="5"/>
      <c r="GI248" s="5"/>
      <c r="GJ248" s="5"/>
      <c r="GK248" s="5"/>
      <c r="GL248" s="5"/>
      <c r="GM248" s="5"/>
      <c r="GN248" s="5"/>
      <c r="GO248" s="5"/>
      <c r="GP248" s="5"/>
      <c r="GQ248" s="5"/>
      <c r="GR248" s="5"/>
      <c r="GS248" s="5"/>
      <c r="GT248" s="5"/>
      <c r="GU248" s="5"/>
      <c r="GV248" s="5"/>
      <c r="GW248" s="5"/>
      <c r="GX248" s="5"/>
      <c r="GY248" s="5"/>
      <c r="GZ248" s="5"/>
      <c r="HA248" s="5"/>
      <c r="HB248" s="5"/>
      <c r="HC248" s="5"/>
      <c r="HD248" s="5"/>
      <c r="HE248" s="5"/>
      <c r="HF248" s="5"/>
      <c r="HG248" s="5"/>
      <c r="HH248" s="5"/>
      <c r="HI248" s="5"/>
      <c r="HJ248" s="5"/>
      <c r="HK248" s="5"/>
      <c r="HL248" s="5"/>
      <c r="HM248" s="5"/>
      <c r="HN248" s="5"/>
      <c r="HO248" s="5"/>
      <c r="HP248" s="5"/>
      <c r="HQ248" s="5"/>
      <c r="HR248" s="5"/>
      <c r="HS248" s="5"/>
      <c r="HT248" s="5"/>
      <c r="HU248" s="5"/>
      <c r="HV248" s="5"/>
      <c r="HW248" s="5"/>
      <c r="HX248" s="5"/>
      <c r="HY248" s="5"/>
      <c r="HZ248" s="5"/>
    </row>
    <row r="249" spans="1:234" ht="15.75" customHeight="1">
      <c r="A249" s="340"/>
      <c r="B249" s="341" t="s">
        <v>3</v>
      </c>
      <c r="C249" s="341"/>
      <c r="D249" s="342" t="s">
        <v>4</v>
      </c>
      <c r="E249" s="342" t="s">
        <v>5</v>
      </c>
      <c r="F249" s="342"/>
      <c r="G249" s="342"/>
      <c r="H249" s="342" t="s">
        <v>6</v>
      </c>
      <c r="I249" s="343" t="s">
        <v>7</v>
      </c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  <c r="FW249" s="5"/>
      <c r="FX249" s="5"/>
      <c r="FY249" s="5"/>
      <c r="FZ249" s="5"/>
      <c r="GA249" s="5"/>
      <c r="GB249" s="5"/>
      <c r="GC249" s="5"/>
      <c r="GD249" s="5"/>
      <c r="GE249" s="5"/>
      <c r="GF249" s="5"/>
      <c r="GG249" s="5"/>
      <c r="GH249" s="5"/>
      <c r="GI249" s="5"/>
      <c r="GJ249" s="5"/>
      <c r="GK249" s="5"/>
      <c r="GL249" s="5"/>
      <c r="GM249" s="5"/>
      <c r="GN249" s="5"/>
      <c r="GO249" s="5"/>
      <c r="GP249" s="5"/>
      <c r="GQ249" s="5"/>
      <c r="GR249" s="5"/>
      <c r="GS249" s="5"/>
      <c r="GT249" s="5"/>
      <c r="GU249" s="5"/>
      <c r="GV249" s="5"/>
      <c r="GW249" s="5"/>
      <c r="GX249" s="5"/>
      <c r="GY249" s="5"/>
      <c r="GZ249" s="5"/>
      <c r="HA249" s="5"/>
      <c r="HB249" s="5"/>
      <c r="HC249" s="5"/>
      <c r="HD249" s="5"/>
      <c r="HE249" s="5"/>
      <c r="HF249" s="5"/>
      <c r="HG249" s="5"/>
      <c r="HH249" s="5"/>
      <c r="HI249" s="5"/>
      <c r="HJ249" s="5"/>
      <c r="HK249" s="5"/>
      <c r="HL249" s="5"/>
      <c r="HM249" s="5"/>
      <c r="HN249" s="5"/>
      <c r="HO249" s="5"/>
      <c r="HP249" s="5"/>
      <c r="HQ249" s="5"/>
      <c r="HR249" s="5"/>
      <c r="HS249" s="5"/>
      <c r="HT249" s="5"/>
      <c r="HU249" s="5"/>
      <c r="HV249" s="5"/>
      <c r="HW249" s="5"/>
      <c r="HX249" s="5"/>
      <c r="HY249" s="5"/>
      <c r="HZ249" s="5"/>
    </row>
    <row r="250" spans="1:234" ht="15.6">
      <c r="A250" s="340"/>
      <c r="B250" s="341"/>
      <c r="C250" s="341"/>
      <c r="D250" s="342"/>
      <c r="E250" s="13" t="s">
        <v>8</v>
      </c>
      <c r="F250" s="13" t="s">
        <v>9</v>
      </c>
      <c r="G250" s="13" t="s">
        <v>10</v>
      </c>
      <c r="H250" s="342"/>
      <c r="I250" s="343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  <c r="FW250" s="5"/>
      <c r="FX250" s="5"/>
      <c r="FY250" s="5"/>
      <c r="FZ250" s="5"/>
      <c r="GA250" s="5"/>
      <c r="GB250" s="5"/>
      <c r="GC250" s="5"/>
      <c r="GD250" s="5"/>
      <c r="GE250" s="5"/>
      <c r="GF250" s="5"/>
      <c r="GG250" s="5"/>
      <c r="GH250" s="5"/>
      <c r="GI250" s="5"/>
      <c r="GJ250" s="5"/>
      <c r="GK250" s="5"/>
      <c r="GL250" s="5"/>
      <c r="GM250" s="5"/>
      <c r="GN250" s="5"/>
      <c r="GO250" s="5"/>
      <c r="GP250" s="5"/>
      <c r="GQ250" s="5"/>
      <c r="GR250" s="5"/>
      <c r="GS250" s="5"/>
      <c r="GT250" s="5"/>
      <c r="GU250" s="5"/>
      <c r="GV250" s="5"/>
      <c r="GW250" s="5"/>
      <c r="GX250" s="5"/>
      <c r="GY250" s="5"/>
      <c r="GZ250" s="5"/>
      <c r="HA250" s="5"/>
      <c r="HB250" s="5"/>
      <c r="HC250" s="5"/>
      <c r="HD250" s="5"/>
      <c r="HE250" s="5"/>
      <c r="HF250" s="5"/>
      <c r="HG250" s="5"/>
      <c r="HH250" s="5"/>
      <c r="HI250" s="5"/>
      <c r="HJ250" s="5"/>
      <c r="HK250" s="5"/>
      <c r="HL250" s="5"/>
      <c r="HM250" s="5"/>
      <c r="HN250" s="5"/>
      <c r="HO250" s="5"/>
      <c r="HP250" s="5"/>
      <c r="HQ250" s="5"/>
      <c r="HR250" s="5"/>
      <c r="HS250" s="5"/>
      <c r="HT250" s="5"/>
      <c r="HU250" s="5"/>
      <c r="HV250" s="5"/>
      <c r="HW250" s="5"/>
      <c r="HX250" s="5"/>
      <c r="HY250" s="5"/>
      <c r="HZ250" s="5"/>
    </row>
    <row r="251" spans="1:234" ht="16.5" customHeight="1">
      <c r="A251" s="338" t="s">
        <v>11</v>
      </c>
      <c r="B251" s="338"/>
      <c r="C251" s="338"/>
      <c r="D251" s="338"/>
      <c r="E251" s="338"/>
      <c r="F251" s="338"/>
      <c r="G251" s="338"/>
      <c r="H251" s="338"/>
      <c r="I251" s="338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  <c r="FW251" s="5"/>
      <c r="FX251" s="5"/>
      <c r="FY251" s="5"/>
      <c r="FZ251" s="5"/>
      <c r="GA251" s="5"/>
      <c r="GB251" s="5"/>
      <c r="GC251" s="5"/>
      <c r="GD251" s="5"/>
      <c r="GE251" s="5"/>
      <c r="GF251" s="5"/>
      <c r="GG251" s="5"/>
      <c r="GH251" s="5"/>
      <c r="GI251" s="5"/>
      <c r="GJ251" s="5"/>
      <c r="GK251" s="5"/>
      <c r="GL251" s="5"/>
      <c r="GM251" s="5"/>
      <c r="GN251" s="5"/>
      <c r="GO251" s="5"/>
      <c r="GP251" s="5"/>
      <c r="GQ251" s="5"/>
      <c r="GR251" s="5"/>
      <c r="GS251" s="5"/>
      <c r="GT251" s="5"/>
      <c r="GU251" s="5"/>
      <c r="GV251" s="5"/>
      <c r="GW251" s="5"/>
      <c r="GX251" s="5"/>
      <c r="GY251" s="5"/>
      <c r="GZ251" s="5"/>
      <c r="HA251" s="5"/>
      <c r="HB251" s="5"/>
      <c r="HC251" s="5"/>
      <c r="HD251" s="5"/>
      <c r="HE251" s="5"/>
      <c r="HF251" s="5"/>
      <c r="HG251" s="5"/>
      <c r="HH251" s="5"/>
      <c r="HI251" s="5"/>
      <c r="HJ251" s="5"/>
      <c r="HK251" s="5"/>
      <c r="HL251" s="5"/>
      <c r="HM251" s="5"/>
      <c r="HN251" s="5"/>
      <c r="HO251" s="5"/>
      <c r="HP251" s="5"/>
      <c r="HQ251" s="5"/>
      <c r="HR251" s="5"/>
      <c r="HS251" s="5"/>
      <c r="HT251" s="5"/>
      <c r="HU251" s="5"/>
      <c r="HV251" s="5"/>
      <c r="HW251" s="5"/>
      <c r="HX251" s="5"/>
      <c r="HY251" s="5"/>
      <c r="HZ251" s="5"/>
    </row>
    <row r="252" spans="1:234" ht="15.75" customHeight="1">
      <c r="A252" s="7"/>
      <c r="B252" s="344" t="s">
        <v>88</v>
      </c>
      <c r="C252" s="344"/>
      <c r="D252" s="67">
        <v>60</v>
      </c>
      <c r="E252" s="9">
        <v>0.6</v>
      </c>
      <c r="F252" s="9">
        <v>0.06</v>
      </c>
      <c r="G252" s="9">
        <v>1.1399999999999999</v>
      </c>
      <c r="H252" s="10">
        <v>7.2</v>
      </c>
      <c r="I252" s="125">
        <v>45</v>
      </c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  <c r="FX252" s="5"/>
      <c r="FY252" s="5"/>
      <c r="FZ252" s="5"/>
      <c r="GA252" s="5"/>
      <c r="GB252" s="5"/>
      <c r="GC252" s="5"/>
      <c r="GD252" s="5"/>
      <c r="GE252" s="5"/>
      <c r="GF252" s="5"/>
      <c r="GG252" s="5"/>
      <c r="GH252" s="5"/>
      <c r="GI252" s="5"/>
      <c r="GJ252" s="5"/>
      <c r="GK252" s="5"/>
      <c r="GL252" s="5"/>
      <c r="GM252" s="5"/>
      <c r="GN252" s="5"/>
      <c r="GO252" s="5"/>
      <c r="GP252" s="5"/>
      <c r="GQ252" s="5"/>
      <c r="GR252" s="5"/>
      <c r="GS252" s="5"/>
      <c r="GT252" s="5"/>
      <c r="GU252" s="5"/>
      <c r="GV252" s="5"/>
      <c r="GW252" s="5"/>
      <c r="GX252" s="5"/>
      <c r="GY252" s="5"/>
      <c r="GZ252" s="5"/>
      <c r="HA252" s="5"/>
      <c r="HB252" s="5"/>
      <c r="HC252" s="5"/>
      <c r="HD252" s="5"/>
      <c r="HE252" s="5"/>
      <c r="HF252" s="5"/>
      <c r="HG252" s="5"/>
      <c r="HH252" s="5"/>
      <c r="HI252" s="5"/>
      <c r="HJ252" s="5"/>
      <c r="HK252" s="5"/>
      <c r="HL252" s="5"/>
      <c r="HM252" s="5"/>
      <c r="HN252" s="5"/>
      <c r="HO252" s="5"/>
      <c r="HP252" s="5"/>
      <c r="HQ252" s="5"/>
      <c r="HR252" s="5"/>
      <c r="HS252" s="5"/>
      <c r="HT252" s="5"/>
      <c r="HU252" s="5"/>
      <c r="HV252" s="5"/>
      <c r="HW252" s="5"/>
      <c r="HX252" s="5"/>
      <c r="HY252" s="5"/>
      <c r="HZ252" s="5"/>
    </row>
    <row r="253" spans="1:234" ht="15.75" customHeight="1">
      <c r="A253" s="12"/>
      <c r="B253" s="329" t="s">
        <v>81</v>
      </c>
      <c r="C253" s="329"/>
      <c r="D253" s="13">
        <v>200</v>
      </c>
      <c r="E253" s="34">
        <v>16.41</v>
      </c>
      <c r="F253" s="34">
        <v>15.41</v>
      </c>
      <c r="G253" s="34">
        <v>17.2</v>
      </c>
      <c r="H253" s="70">
        <v>277.33</v>
      </c>
      <c r="I253" s="36">
        <v>292</v>
      </c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  <c r="FV253" s="5"/>
      <c r="FW253" s="5"/>
      <c r="FX253" s="5"/>
      <c r="FY253" s="5"/>
      <c r="FZ253" s="5"/>
      <c r="GA253" s="5"/>
      <c r="GB253" s="5"/>
      <c r="GC253" s="5"/>
      <c r="GD253" s="5"/>
      <c r="GE253" s="5"/>
      <c r="GF253" s="5"/>
      <c r="GG253" s="5"/>
      <c r="GH253" s="5"/>
      <c r="GI253" s="5"/>
      <c r="GJ253" s="5"/>
      <c r="GK253" s="5"/>
      <c r="GL253" s="5"/>
      <c r="GM253" s="5"/>
      <c r="GN253" s="5"/>
      <c r="GO253" s="5"/>
      <c r="GP253" s="5"/>
      <c r="GQ253" s="5"/>
      <c r="GR253" s="5"/>
      <c r="GS253" s="5"/>
      <c r="GT253" s="5"/>
      <c r="GU253" s="5"/>
      <c r="GV253" s="5"/>
      <c r="GW253" s="5"/>
      <c r="GX253" s="5"/>
      <c r="GY253" s="5"/>
      <c r="GZ253" s="5"/>
      <c r="HA253" s="5"/>
      <c r="HB253" s="5"/>
      <c r="HC253" s="5"/>
      <c r="HD253" s="5"/>
      <c r="HE253" s="5"/>
      <c r="HF253" s="5"/>
      <c r="HG253" s="5"/>
      <c r="HH253" s="5"/>
      <c r="HI253" s="5"/>
      <c r="HJ253" s="5"/>
      <c r="HK253" s="5"/>
      <c r="HL253" s="5"/>
      <c r="HM253" s="5"/>
      <c r="HN253" s="5"/>
      <c r="HO253" s="5"/>
      <c r="HP253" s="5"/>
      <c r="HQ253" s="5"/>
      <c r="HR253" s="5"/>
      <c r="HS253" s="5"/>
      <c r="HT253" s="5"/>
      <c r="HU253" s="5"/>
      <c r="HV253" s="5"/>
      <c r="HW253" s="5"/>
      <c r="HX253" s="5"/>
      <c r="HY253" s="5"/>
      <c r="HZ253" s="5"/>
    </row>
    <row r="254" spans="1:234" ht="15.75" customHeight="1">
      <c r="A254" s="33"/>
      <c r="B254" s="329" t="s">
        <v>49</v>
      </c>
      <c r="C254" s="329"/>
      <c r="D254" s="90">
        <v>180</v>
      </c>
      <c r="E254" s="14">
        <v>7.0000000000000007E-2</v>
      </c>
      <c r="F254" s="14">
        <v>0.02</v>
      </c>
      <c r="G254" s="14">
        <v>15.9</v>
      </c>
      <c r="H254" s="14">
        <v>60</v>
      </c>
      <c r="I254" s="47">
        <v>392</v>
      </c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2"/>
      <c r="BA254" s="22"/>
      <c r="BB254" s="22"/>
      <c r="BC254" s="22"/>
      <c r="BD254" s="22"/>
      <c r="BE254" s="22"/>
      <c r="BF254" s="22"/>
      <c r="BG254" s="22"/>
      <c r="BH254" s="22"/>
      <c r="BI254" s="22"/>
      <c r="BJ254" s="22"/>
      <c r="BK254" s="22"/>
      <c r="BL254" s="22"/>
      <c r="BM254" s="22"/>
      <c r="BN254" s="22"/>
      <c r="BO254" s="22"/>
      <c r="BP254" s="22"/>
      <c r="BQ254" s="22"/>
      <c r="BR254" s="22"/>
      <c r="BS254" s="22"/>
      <c r="BT254" s="22"/>
      <c r="BU254" s="22"/>
      <c r="BV254" s="22"/>
      <c r="BW254" s="22"/>
      <c r="BX254" s="22"/>
      <c r="BY254" s="22"/>
      <c r="BZ254" s="22"/>
      <c r="CA254" s="22"/>
      <c r="CB254" s="22"/>
      <c r="CC254" s="22"/>
      <c r="CD254" s="22"/>
      <c r="CE254" s="22"/>
      <c r="CF254" s="22"/>
      <c r="CG254" s="22"/>
      <c r="CH254" s="22"/>
      <c r="CI254" s="22"/>
      <c r="CJ254" s="22"/>
      <c r="CK254" s="22"/>
      <c r="CL254" s="22"/>
      <c r="CM254" s="22"/>
      <c r="CN254" s="22"/>
      <c r="CO254" s="22"/>
      <c r="CP254" s="22"/>
      <c r="CQ254" s="22"/>
      <c r="CR254" s="22"/>
      <c r="CS254" s="22"/>
      <c r="CT254" s="22"/>
      <c r="CU254" s="22"/>
      <c r="CV254" s="22"/>
      <c r="CW254" s="22"/>
      <c r="CX254" s="22"/>
      <c r="CY254" s="22"/>
      <c r="CZ254" s="22"/>
      <c r="DA254" s="22"/>
      <c r="DB254" s="22"/>
      <c r="DC254" s="22"/>
      <c r="DD254" s="22"/>
      <c r="DE254" s="22"/>
      <c r="DF254" s="22"/>
      <c r="DG254" s="22"/>
      <c r="DH254" s="22"/>
      <c r="DI254" s="22"/>
      <c r="DJ254" s="22"/>
      <c r="DK254" s="22"/>
      <c r="DL254" s="22"/>
      <c r="DM254" s="22"/>
      <c r="DN254" s="22"/>
      <c r="DO254" s="22"/>
      <c r="DP254" s="22"/>
      <c r="DQ254" s="22"/>
      <c r="DR254" s="22"/>
      <c r="DS254" s="22"/>
      <c r="DT254" s="22"/>
      <c r="DU254" s="22"/>
      <c r="DV254" s="22"/>
      <c r="DW254" s="22"/>
      <c r="DX254" s="22"/>
      <c r="DY254" s="22"/>
      <c r="DZ254" s="22"/>
      <c r="EA254" s="22"/>
      <c r="EB254" s="22"/>
      <c r="EC254" s="22"/>
      <c r="ED254" s="22"/>
      <c r="EE254" s="22"/>
      <c r="EF254" s="22"/>
      <c r="EG254" s="22"/>
      <c r="EH254" s="22"/>
      <c r="EI254" s="22"/>
      <c r="EJ254" s="22"/>
      <c r="EK254" s="22"/>
      <c r="EL254" s="22"/>
      <c r="EM254" s="22"/>
      <c r="EN254" s="22"/>
      <c r="EO254" s="22"/>
      <c r="EP254" s="22"/>
      <c r="EQ254" s="22"/>
      <c r="ER254" s="22"/>
      <c r="ES254" s="22"/>
      <c r="ET254" s="22"/>
      <c r="EU254" s="22"/>
      <c r="EV254" s="22"/>
      <c r="EW254" s="22"/>
      <c r="EX254" s="22"/>
      <c r="EY254" s="22"/>
      <c r="EZ254" s="22"/>
      <c r="FA254" s="22"/>
      <c r="FB254" s="22"/>
      <c r="FC254" s="22"/>
      <c r="FD254" s="22"/>
      <c r="FE254" s="22"/>
      <c r="FF254" s="22"/>
      <c r="FG254" s="22"/>
      <c r="FH254" s="22"/>
      <c r="FI254" s="22"/>
      <c r="FJ254" s="22"/>
      <c r="FK254" s="22"/>
      <c r="FL254" s="22"/>
      <c r="FM254" s="22"/>
      <c r="FN254" s="22"/>
      <c r="FO254" s="22"/>
      <c r="FP254" s="22"/>
      <c r="FQ254" s="22"/>
      <c r="FR254" s="22"/>
      <c r="FS254" s="22"/>
      <c r="FT254" s="22"/>
      <c r="FU254" s="22"/>
      <c r="FV254" s="22"/>
      <c r="FW254" s="22"/>
      <c r="FX254" s="22"/>
      <c r="FY254" s="22"/>
      <c r="FZ254" s="22"/>
      <c r="GA254" s="22"/>
      <c r="GB254" s="22"/>
      <c r="GC254" s="22"/>
      <c r="GD254" s="22"/>
      <c r="GE254" s="22"/>
      <c r="GF254" s="22"/>
      <c r="GG254" s="22"/>
      <c r="GH254" s="22"/>
      <c r="GI254" s="22"/>
      <c r="GJ254" s="22"/>
      <c r="GK254" s="22"/>
      <c r="GL254" s="22"/>
      <c r="GM254" s="22"/>
      <c r="GN254" s="22"/>
      <c r="GO254" s="22"/>
      <c r="GP254" s="22"/>
      <c r="GQ254" s="22"/>
      <c r="GR254" s="22"/>
      <c r="GS254" s="22"/>
      <c r="GT254" s="22"/>
      <c r="GU254" s="22"/>
      <c r="GV254" s="22"/>
      <c r="GW254" s="22"/>
      <c r="GX254" s="22"/>
      <c r="GY254" s="22"/>
      <c r="GZ254" s="22"/>
      <c r="HA254" s="22"/>
      <c r="HB254" s="22"/>
      <c r="HC254" s="22"/>
      <c r="HD254" s="22"/>
      <c r="HE254" s="22"/>
      <c r="HF254" s="22"/>
      <c r="HG254" s="22"/>
      <c r="HH254" s="22"/>
      <c r="HI254" s="22"/>
      <c r="HJ254" s="22"/>
      <c r="HK254" s="22"/>
      <c r="HL254" s="22"/>
      <c r="HM254" s="22"/>
      <c r="HN254" s="22"/>
      <c r="HO254" s="22"/>
      <c r="HP254" s="22"/>
      <c r="HQ254" s="22"/>
      <c r="HR254" s="22"/>
      <c r="HS254" s="22"/>
      <c r="HT254" s="22"/>
      <c r="HU254" s="22"/>
      <c r="HV254" s="22"/>
      <c r="HW254" s="22"/>
      <c r="HX254" s="22"/>
      <c r="HY254" s="22"/>
      <c r="HZ254" s="22"/>
    </row>
    <row r="255" spans="1:234" ht="15.75" customHeight="1">
      <c r="A255" s="12"/>
      <c r="B255" s="329" t="s">
        <v>32</v>
      </c>
      <c r="C255" s="329"/>
      <c r="D255" s="127">
        <v>40</v>
      </c>
      <c r="E255" s="77">
        <v>3.04</v>
      </c>
      <c r="F255" s="77">
        <v>0.32</v>
      </c>
      <c r="G255" s="77">
        <v>19.68</v>
      </c>
      <c r="H255" s="78">
        <v>94</v>
      </c>
      <c r="I255" s="21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  <c r="FW255" s="5"/>
      <c r="FX255" s="5"/>
      <c r="FY255" s="5"/>
      <c r="FZ255" s="5"/>
      <c r="GA255" s="5"/>
      <c r="GB255" s="5"/>
      <c r="GC255" s="5"/>
      <c r="GD255" s="5"/>
      <c r="GE255" s="5"/>
      <c r="GF255" s="5"/>
      <c r="GG255" s="5"/>
      <c r="GH255" s="5"/>
      <c r="GI255" s="5"/>
      <c r="GJ255" s="5"/>
      <c r="GK255" s="5"/>
      <c r="GL255" s="5"/>
      <c r="GM255" s="5"/>
      <c r="GN255" s="5"/>
      <c r="GO255" s="5"/>
      <c r="GP255" s="5"/>
      <c r="GQ255" s="5"/>
      <c r="GR255" s="5"/>
      <c r="GS255" s="5"/>
      <c r="GT255" s="5"/>
      <c r="GU255" s="5"/>
      <c r="GV255" s="5"/>
      <c r="GW255" s="5"/>
      <c r="GX255" s="5"/>
      <c r="GY255" s="5"/>
      <c r="GZ255" s="5"/>
      <c r="HA255" s="5"/>
      <c r="HB255" s="5"/>
      <c r="HC255" s="5"/>
      <c r="HD255" s="5"/>
      <c r="HE255" s="5"/>
      <c r="HF255" s="5"/>
      <c r="HG255" s="5"/>
      <c r="HH255" s="5"/>
      <c r="HI255" s="5"/>
      <c r="HJ255" s="5"/>
      <c r="HK255" s="5"/>
      <c r="HL255" s="5"/>
      <c r="HM255" s="5"/>
      <c r="HN255" s="5"/>
      <c r="HO255" s="5"/>
      <c r="HP255" s="5"/>
      <c r="HQ255" s="5"/>
      <c r="HR255" s="5"/>
      <c r="HS255" s="5"/>
      <c r="HT255" s="5"/>
      <c r="HU255" s="5"/>
      <c r="HV255" s="5"/>
      <c r="HW255" s="5"/>
      <c r="HX255" s="5"/>
      <c r="HY255" s="5"/>
      <c r="HZ255" s="5"/>
    </row>
    <row r="256" spans="1:234" ht="16.5" customHeight="1">
      <c r="A256" s="12"/>
      <c r="B256" s="337" t="s">
        <v>89</v>
      </c>
      <c r="C256" s="337"/>
      <c r="D256" s="18">
        <v>25</v>
      </c>
      <c r="E256" s="97">
        <v>0.8</v>
      </c>
      <c r="F256" s="97">
        <v>0.7</v>
      </c>
      <c r="G256" s="199">
        <v>25.27</v>
      </c>
      <c r="H256" s="216">
        <v>85.52</v>
      </c>
      <c r="I256" s="201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  <c r="FV256" s="5"/>
      <c r="FW256" s="5"/>
      <c r="FX256" s="5"/>
      <c r="FY256" s="5"/>
      <c r="FZ256" s="5"/>
      <c r="GA256" s="5"/>
      <c r="GB256" s="5"/>
      <c r="GC256" s="5"/>
      <c r="GD256" s="5"/>
      <c r="GE256" s="5"/>
      <c r="GF256" s="5"/>
      <c r="GG256" s="5"/>
      <c r="GH256" s="5"/>
      <c r="GI256" s="5"/>
      <c r="GJ256" s="5"/>
      <c r="GK256" s="5"/>
      <c r="GL256" s="5"/>
      <c r="GM256" s="5"/>
      <c r="GN256" s="5"/>
      <c r="GO256" s="5"/>
      <c r="GP256" s="5"/>
      <c r="GQ256" s="5"/>
      <c r="GR256" s="5"/>
      <c r="GS256" s="5"/>
      <c r="GT256" s="5"/>
      <c r="GU256" s="5"/>
      <c r="GV256" s="5"/>
      <c r="GW256" s="5"/>
      <c r="GX256" s="5"/>
      <c r="GY256" s="5"/>
      <c r="GZ256" s="5"/>
      <c r="HA256" s="5"/>
      <c r="HB256" s="5"/>
      <c r="HC256" s="5"/>
      <c r="HD256" s="5"/>
      <c r="HE256" s="5"/>
      <c r="HF256" s="5"/>
      <c r="HG256" s="5"/>
      <c r="HH256" s="5"/>
      <c r="HI256" s="5"/>
      <c r="HJ256" s="5"/>
      <c r="HK256" s="5"/>
      <c r="HL256" s="5"/>
      <c r="HM256" s="5"/>
      <c r="HN256" s="5"/>
      <c r="HO256" s="5"/>
      <c r="HP256" s="5"/>
      <c r="HQ256" s="5"/>
      <c r="HR256" s="5"/>
      <c r="HS256" s="5"/>
      <c r="HT256" s="5"/>
      <c r="HU256" s="5"/>
      <c r="HV256" s="5"/>
      <c r="HW256" s="5"/>
      <c r="HX256" s="5"/>
      <c r="HY256" s="5"/>
      <c r="HZ256" s="5"/>
    </row>
    <row r="257" spans="1:234" ht="15.6">
      <c r="A257" s="331" t="s">
        <v>15</v>
      </c>
      <c r="B257" s="331"/>
      <c r="C257" s="331"/>
      <c r="D257" s="331"/>
      <c r="E257" s="81">
        <v>20.92</v>
      </c>
      <c r="F257" s="81">
        <v>16.510000000000002</v>
      </c>
      <c r="G257" s="81">
        <v>79.19</v>
      </c>
      <c r="H257" s="82">
        <v>524.04999999999995</v>
      </c>
      <c r="I257" s="83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  <c r="FW257" s="5"/>
      <c r="FX257" s="5"/>
      <c r="FY257" s="5"/>
      <c r="FZ257" s="5"/>
      <c r="GA257" s="5"/>
      <c r="GB257" s="5"/>
      <c r="GC257" s="5"/>
      <c r="GD257" s="5"/>
      <c r="GE257" s="5"/>
      <c r="GF257" s="5"/>
      <c r="GG257" s="5"/>
      <c r="GH257" s="5"/>
      <c r="GI257" s="5"/>
      <c r="GJ257" s="5"/>
      <c r="GK257" s="5"/>
      <c r="GL257" s="5"/>
      <c r="GM257" s="5"/>
      <c r="GN257" s="5"/>
      <c r="GO257" s="5"/>
      <c r="GP257" s="5"/>
      <c r="GQ257" s="5"/>
      <c r="GR257" s="5"/>
      <c r="GS257" s="5"/>
      <c r="GT257" s="5"/>
      <c r="GU257" s="5"/>
      <c r="GV257" s="5"/>
      <c r="GW257" s="5"/>
      <c r="GX257" s="5"/>
      <c r="GY257" s="5"/>
      <c r="GZ257" s="5"/>
      <c r="HA257" s="5"/>
      <c r="HB257" s="5"/>
      <c r="HC257" s="5"/>
      <c r="HD257" s="5"/>
      <c r="HE257" s="5"/>
      <c r="HF257" s="5"/>
      <c r="HG257" s="5"/>
      <c r="HH257" s="5"/>
      <c r="HI257" s="5"/>
      <c r="HJ257" s="5"/>
      <c r="HK257" s="5"/>
      <c r="HL257" s="5"/>
      <c r="HM257" s="5"/>
      <c r="HN257" s="5"/>
      <c r="HO257" s="5"/>
      <c r="HP257" s="5"/>
      <c r="HQ257" s="5"/>
      <c r="HR257" s="5"/>
      <c r="HS257" s="5"/>
      <c r="HT257" s="5"/>
      <c r="HU257" s="5"/>
      <c r="HV257" s="5"/>
      <c r="HW257" s="5"/>
      <c r="HX257" s="5"/>
      <c r="HY257" s="5"/>
      <c r="HZ257" s="5"/>
    </row>
    <row r="258" spans="1:234" ht="16.5" customHeight="1">
      <c r="A258" s="338" t="s">
        <v>16</v>
      </c>
      <c r="B258" s="338"/>
      <c r="C258" s="338"/>
      <c r="D258" s="338"/>
      <c r="E258" s="338"/>
      <c r="F258" s="338"/>
      <c r="G258" s="338"/>
      <c r="H258" s="338"/>
      <c r="I258" s="338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  <c r="FV258" s="5"/>
      <c r="FW258" s="5"/>
      <c r="FX258" s="5"/>
      <c r="FY258" s="5"/>
      <c r="FZ258" s="5"/>
      <c r="GA258" s="5"/>
      <c r="GB258" s="5"/>
      <c r="GC258" s="5"/>
      <c r="GD258" s="5"/>
      <c r="GE258" s="5"/>
      <c r="GF258" s="5"/>
      <c r="GG258" s="5"/>
      <c r="GH258" s="5"/>
      <c r="GI258" s="5"/>
      <c r="GJ258" s="5"/>
      <c r="GK258" s="5"/>
      <c r="GL258" s="5"/>
      <c r="GM258" s="5"/>
      <c r="GN258" s="5"/>
      <c r="GO258" s="5"/>
      <c r="GP258" s="5"/>
      <c r="GQ258" s="5"/>
      <c r="GR258" s="5"/>
      <c r="GS258" s="5"/>
      <c r="GT258" s="5"/>
      <c r="GU258" s="5"/>
      <c r="GV258" s="5"/>
      <c r="GW258" s="5"/>
      <c r="GX258" s="5"/>
      <c r="GY258" s="5"/>
      <c r="GZ258" s="5"/>
      <c r="HA258" s="5"/>
      <c r="HB258" s="5"/>
      <c r="HC258" s="5"/>
      <c r="HD258" s="5"/>
      <c r="HE258" s="5"/>
      <c r="HF258" s="5"/>
      <c r="HG258" s="5"/>
      <c r="HH258" s="5"/>
      <c r="HI258" s="5"/>
      <c r="HJ258" s="5"/>
      <c r="HK258" s="5"/>
      <c r="HL258" s="5"/>
      <c r="HM258" s="5"/>
      <c r="HN258" s="5"/>
      <c r="HO258" s="5"/>
      <c r="HP258" s="5"/>
      <c r="HQ258" s="5"/>
      <c r="HR258" s="5"/>
      <c r="HS258" s="5"/>
      <c r="HT258" s="5"/>
      <c r="HU258" s="5"/>
      <c r="HV258" s="5"/>
      <c r="HW258" s="5"/>
      <c r="HX258" s="5"/>
      <c r="HY258" s="5"/>
      <c r="HZ258" s="5"/>
    </row>
    <row r="259" spans="1:234" ht="15.75" customHeight="1">
      <c r="A259" s="179"/>
      <c r="B259" s="344" t="s">
        <v>42</v>
      </c>
      <c r="C259" s="344"/>
      <c r="D259" s="67">
        <v>250</v>
      </c>
      <c r="E259" s="9">
        <v>1.98</v>
      </c>
      <c r="F259" s="9">
        <v>2.75</v>
      </c>
      <c r="G259" s="9">
        <v>12.12</v>
      </c>
      <c r="H259" s="10">
        <v>89.89</v>
      </c>
      <c r="I259" s="103">
        <v>97</v>
      </c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  <c r="FW259" s="5"/>
      <c r="FX259" s="5"/>
      <c r="FY259" s="5"/>
      <c r="FZ259" s="5"/>
      <c r="GA259" s="5"/>
      <c r="GB259" s="5"/>
      <c r="GC259" s="5"/>
      <c r="GD259" s="5"/>
      <c r="GE259" s="5"/>
      <c r="GF259" s="5"/>
      <c r="GG259" s="5"/>
      <c r="GH259" s="5"/>
      <c r="GI259" s="5"/>
      <c r="GJ259" s="5"/>
      <c r="GK259" s="5"/>
      <c r="GL259" s="5"/>
      <c r="GM259" s="5"/>
      <c r="GN259" s="5"/>
      <c r="GO259" s="5"/>
      <c r="GP259" s="5"/>
      <c r="GQ259" s="5"/>
      <c r="GR259" s="5"/>
      <c r="GS259" s="5"/>
      <c r="GT259" s="5"/>
      <c r="GU259" s="5"/>
      <c r="GV259" s="5"/>
      <c r="GW259" s="5"/>
      <c r="GX259" s="5"/>
      <c r="GY259" s="5"/>
      <c r="GZ259" s="5"/>
      <c r="HA259" s="5"/>
      <c r="HB259" s="5"/>
      <c r="HC259" s="5"/>
      <c r="HD259" s="5"/>
      <c r="HE259" s="5"/>
      <c r="HF259" s="5"/>
      <c r="HG259" s="5"/>
      <c r="HH259" s="5"/>
      <c r="HI259" s="5"/>
      <c r="HJ259" s="5"/>
      <c r="HK259" s="5"/>
      <c r="HL259" s="5"/>
      <c r="HM259" s="5"/>
      <c r="HN259" s="5"/>
      <c r="HO259" s="5"/>
      <c r="HP259" s="5"/>
      <c r="HQ259" s="5"/>
      <c r="HR259" s="5"/>
      <c r="HS259" s="5"/>
      <c r="HT259" s="5"/>
      <c r="HU259" s="5"/>
      <c r="HV259" s="5"/>
      <c r="HW259" s="5"/>
      <c r="HX259" s="5"/>
      <c r="HY259" s="5"/>
      <c r="HZ259" s="5"/>
    </row>
    <row r="260" spans="1:234" ht="15.75" customHeight="1">
      <c r="A260" s="114"/>
      <c r="B260" s="328" t="s">
        <v>90</v>
      </c>
      <c r="C260" s="328"/>
      <c r="D260" s="39">
        <v>210</v>
      </c>
      <c r="E260" s="120">
        <v>12.66</v>
      </c>
      <c r="F260" s="120">
        <v>10.92</v>
      </c>
      <c r="G260" s="120">
        <v>22.49</v>
      </c>
      <c r="H260" s="121">
        <v>241.9</v>
      </c>
      <c r="I260" s="115">
        <v>287</v>
      </c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  <c r="AW260" s="32"/>
      <c r="AX260" s="32"/>
      <c r="AY260" s="32"/>
      <c r="AZ260" s="32"/>
      <c r="BA260" s="32"/>
      <c r="BB260" s="32"/>
      <c r="BC260" s="32"/>
      <c r="BD260" s="32"/>
      <c r="BE260" s="32"/>
      <c r="BF260" s="32"/>
      <c r="BG260" s="32"/>
      <c r="BH260" s="32"/>
      <c r="BI260" s="32"/>
      <c r="BJ260" s="32"/>
      <c r="BK260" s="32"/>
      <c r="BL260" s="32"/>
      <c r="BM260" s="32"/>
      <c r="BN260" s="32"/>
      <c r="BO260" s="32"/>
      <c r="BP260" s="32"/>
      <c r="BQ260" s="32"/>
      <c r="BR260" s="32"/>
      <c r="BS260" s="32"/>
      <c r="BT260" s="32"/>
      <c r="BU260" s="32"/>
      <c r="BV260" s="32"/>
      <c r="BW260" s="32"/>
      <c r="BX260" s="32"/>
      <c r="BY260" s="32"/>
      <c r="BZ260" s="32"/>
      <c r="CA260" s="32"/>
      <c r="CB260" s="32"/>
      <c r="CC260" s="32"/>
      <c r="CD260" s="32"/>
      <c r="CE260" s="32"/>
      <c r="CF260" s="32"/>
      <c r="CG260" s="32"/>
      <c r="CH260" s="32"/>
      <c r="CI260" s="32"/>
      <c r="CJ260" s="32"/>
      <c r="CK260" s="32"/>
      <c r="CL260" s="32"/>
      <c r="CM260" s="32"/>
      <c r="CN260" s="32"/>
      <c r="CO260" s="32"/>
      <c r="CP260" s="32"/>
      <c r="CQ260" s="32"/>
      <c r="CR260" s="32"/>
      <c r="CS260" s="32"/>
      <c r="CT260" s="32"/>
      <c r="CU260" s="32"/>
      <c r="CV260" s="32"/>
      <c r="CW260" s="32"/>
      <c r="CX260" s="32"/>
      <c r="CY260" s="32"/>
      <c r="CZ260" s="32"/>
      <c r="DA260" s="32"/>
      <c r="DB260" s="32"/>
      <c r="DC260" s="32"/>
      <c r="DD260" s="32"/>
      <c r="DE260" s="32"/>
      <c r="DF260" s="32"/>
      <c r="DG260" s="32"/>
      <c r="DH260" s="32"/>
      <c r="DI260" s="32"/>
      <c r="DJ260" s="32"/>
      <c r="DK260" s="32"/>
      <c r="DL260" s="32"/>
      <c r="DM260" s="32"/>
      <c r="DN260" s="32"/>
      <c r="DO260" s="32"/>
      <c r="DP260" s="32"/>
      <c r="DQ260" s="32"/>
      <c r="DR260" s="32"/>
      <c r="DS260" s="32"/>
      <c r="DT260" s="32"/>
      <c r="DU260" s="32"/>
      <c r="DV260" s="32"/>
      <c r="DW260" s="32"/>
      <c r="DX260" s="32"/>
      <c r="DY260" s="32"/>
      <c r="DZ260" s="32"/>
      <c r="EA260" s="32"/>
      <c r="EB260" s="32"/>
      <c r="EC260" s="32"/>
      <c r="ED260" s="32"/>
      <c r="EE260" s="32"/>
      <c r="EF260" s="32"/>
      <c r="EG260" s="32"/>
      <c r="EH260" s="32"/>
      <c r="EI260" s="32"/>
      <c r="EJ260" s="32"/>
      <c r="EK260" s="32"/>
      <c r="EL260" s="32"/>
      <c r="EM260" s="32"/>
      <c r="EN260" s="32"/>
      <c r="EO260" s="32"/>
      <c r="EP260" s="32"/>
      <c r="EQ260" s="32"/>
      <c r="ER260" s="32"/>
      <c r="ES260" s="32"/>
      <c r="ET260" s="32"/>
      <c r="EU260" s="32"/>
      <c r="EV260" s="32"/>
      <c r="EW260" s="32"/>
      <c r="EX260" s="32"/>
      <c r="EY260" s="32"/>
      <c r="EZ260" s="32"/>
      <c r="FA260" s="32"/>
      <c r="FB260" s="32"/>
      <c r="FC260" s="32"/>
      <c r="FD260" s="32"/>
      <c r="FE260" s="32"/>
      <c r="FF260" s="32"/>
      <c r="FG260" s="32"/>
      <c r="FH260" s="32"/>
      <c r="FI260" s="32"/>
      <c r="FJ260" s="32"/>
      <c r="FK260" s="32"/>
      <c r="FL260" s="32"/>
      <c r="FM260" s="32"/>
      <c r="FN260" s="32"/>
      <c r="FO260" s="32"/>
      <c r="FP260" s="32"/>
      <c r="FQ260" s="32"/>
      <c r="FR260" s="32"/>
      <c r="FS260" s="32"/>
      <c r="FT260" s="32"/>
      <c r="FU260" s="32"/>
      <c r="FV260" s="32"/>
      <c r="FW260" s="32"/>
      <c r="FX260" s="32"/>
      <c r="FY260" s="32"/>
      <c r="FZ260" s="32"/>
      <c r="GA260" s="32"/>
      <c r="GB260" s="32"/>
      <c r="GC260" s="32"/>
      <c r="GD260" s="32"/>
      <c r="GE260" s="32"/>
      <c r="GF260" s="32"/>
      <c r="GG260" s="32"/>
      <c r="GH260" s="32"/>
      <c r="GI260" s="32"/>
      <c r="GJ260" s="32"/>
      <c r="GK260" s="32"/>
      <c r="GL260" s="32"/>
      <c r="GM260" s="32"/>
      <c r="GN260" s="32"/>
      <c r="GO260" s="32"/>
      <c r="GP260" s="32"/>
      <c r="GQ260" s="32"/>
      <c r="GR260" s="32"/>
      <c r="GS260" s="32"/>
      <c r="GT260" s="32"/>
      <c r="GU260" s="32"/>
      <c r="GV260" s="32"/>
      <c r="GW260" s="32"/>
      <c r="GX260" s="32"/>
      <c r="GY260" s="32"/>
      <c r="GZ260" s="32"/>
      <c r="HA260" s="32"/>
      <c r="HB260" s="32"/>
      <c r="HC260" s="32"/>
      <c r="HD260" s="32"/>
      <c r="HE260" s="32"/>
      <c r="HF260" s="32"/>
      <c r="HG260" s="32"/>
      <c r="HH260" s="32"/>
      <c r="HI260" s="32"/>
      <c r="HJ260" s="32"/>
      <c r="HK260" s="32"/>
      <c r="HL260" s="32"/>
      <c r="HM260" s="32"/>
      <c r="HN260" s="32"/>
      <c r="HO260" s="32"/>
      <c r="HP260" s="32"/>
      <c r="HQ260" s="32"/>
      <c r="HR260" s="32"/>
      <c r="HS260" s="32"/>
      <c r="HT260" s="32"/>
      <c r="HU260" s="32"/>
      <c r="HV260" s="32"/>
      <c r="HW260" s="32"/>
      <c r="HX260" s="32"/>
      <c r="HY260" s="32"/>
      <c r="HZ260" s="32"/>
    </row>
    <row r="261" spans="1:234" ht="15.75" customHeight="1">
      <c r="A261" s="114"/>
      <c r="B261" s="328" t="s">
        <v>13</v>
      </c>
      <c r="C261" s="328"/>
      <c r="D261" s="93">
        <v>60</v>
      </c>
      <c r="E261" s="40">
        <v>3.8</v>
      </c>
      <c r="F261" s="94">
        <v>0.4</v>
      </c>
      <c r="G261" s="94">
        <v>24.6</v>
      </c>
      <c r="H261" s="117">
        <v>117.5</v>
      </c>
      <c r="I261" s="115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  <c r="AW261" s="32"/>
      <c r="AX261" s="32"/>
      <c r="AY261" s="32"/>
      <c r="AZ261" s="32"/>
      <c r="BA261" s="32"/>
      <c r="BB261" s="32"/>
      <c r="BC261" s="32"/>
      <c r="BD261" s="32"/>
      <c r="BE261" s="32"/>
      <c r="BF261" s="32"/>
      <c r="BG261" s="32"/>
      <c r="BH261" s="32"/>
      <c r="BI261" s="32"/>
      <c r="BJ261" s="32"/>
      <c r="BK261" s="32"/>
      <c r="BL261" s="32"/>
      <c r="BM261" s="32"/>
      <c r="BN261" s="32"/>
      <c r="BO261" s="32"/>
      <c r="BP261" s="32"/>
      <c r="BQ261" s="32"/>
      <c r="BR261" s="32"/>
      <c r="BS261" s="32"/>
      <c r="BT261" s="32"/>
      <c r="BU261" s="32"/>
      <c r="BV261" s="32"/>
      <c r="BW261" s="32"/>
      <c r="BX261" s="32"/>
      <c r="BY261" s="32"/>
      <c r="BZ261" s="32"/>
      <c r="CA261" s="32"/>
      <c r="CB261" s="32"/>
      <c r="CC261" s="32"/>
      <c r="CD261" s="32"/>
      <c r="CE261" s="32"/>
      <c r="CF261" s="32"/>
      <c r="CG261" s="32"/>
      <c r="CH261" s="32"/>
      <c r="CI261" s="32"/>
      <c r="CJ261" s="32"/>
      <c r="CK261" s="32"/>
      <c r="CL261" s="32"/>
      <c r="CM261" s="32"/>
      <c r="CN261" s="32"/>
      <c r="CO261" s="32"/>
      <c r="CP261" s="32"/>
      <c r="CQ261" s="32"/>
      <c r="CR261" s="32"/>
      <c r="CS261" s="32"/>
      <c r="CT261" s="32"/>
      <c r="CU261" s="32"/>
      <c r="CV261" s="32"/>
      <c r="CW261" s="32"/>
      <c r="CX261" s="32"/>
      <c r="CY261" s="32"/>
      <c r="CZ261" s="32"/>
      <c r="DA261" s="32"/>
      <c r="DB261" s="32"/>
      <c r="DC261" s="32"/>
      <c r="DD261" s="32"/>
      <c r="DE261" s="32"/>
      <c r="DF261" s="32"/>
      <c r="DG261" s="32"/>
      <c r="DH261" s="32"/>
      <c r="DI261" s="32"/>
      <c r="DJ261" s="32"/>
      <c r="DK261" s="32"/>
      <c r="DL261" s="32"/>
      <c r="DM261" s="32"/>
      <c r="DN261" s="32"/>
      <c r="DO261" s="32"/>
      <c r="DP261" s="32"/>
      <c r="DQ261" s="32"/>
      <c r="DR261" s="32"/>
      <c r="DS261" s="32"/>
      <c r="DT261" s="32"/>
      <c r="DU261" s="32"/>
      <c r="DV261" s="32"/>
      <c r="DW261" s="32"/>
      <c r="DX261" s="32"/>
      <c r="DY261" s="32"/>
      <c r="DZ261" s="32"/>
      <c r="EA261" s="32"/>
      <c r="EB261" s="32"/>
      <c r="EC261" s="32"/>
      <c r="ED261" s="32"/>
      <c r="EE261" s="32"/>
      <c r="EF261" s="32"/>
      <c r="EG261" s="32"/>
      <c r="EH261" s="32"/>
      <c r="EI261" s="32"/>
      <c r="EJ261" s="32"/>
      <c r="EK261" s="32"/>
      <c r="EL261" s="32"/>
      <c r="EM261" s="32"/>
      <c r="EN261" s="32"/>
      <c r="EO261" s="32"/>
      <c r="EP261" s="32"/>
      <c r="EQ261" s="32"/>
      <c r="ER261" s="32"/>
      <c r="ES261" s="32"/>
      <c r="ET261" s="32"/>
      <c r="EU261" s="32"/>
      <c r="EV261" s="32"/>
      <c r="EW261" s="32"/>
      <c r="EX261" s="32"/>
      <c r="EY261" s="32"/>
      <c r="EZ261" s="32"/>
      <c r="FA261" s="32"/>
      <c r="FB261" s="32"/>
      <c r="FC261" s="32"/>
      <c r="FD261" s="32"/>
      <c r="FE261" s="32"/>
      <c r="FF261" s="32"/>
      <c r="FG261" s="32"/>
      <c r="FH261" s="32"/>
      <c r="FI261" s="32"/>
      <c r="FJ261" s="32"/>
      <c r="FK261" s="32"/>
      <c r="FL261" s="32"/>
      <c r="FM261" s="32"/>
      <c r="FN261" s="32"/>
      <c r="FO261" s="32"/>
      <c r="FP261" s="32"/>
      <c r="FQ261" s="32"/>
      <c r="FR261" s="32"/>
      <c r="FS261" s="32"/>
      <c r="FT261" s="32"/>
      <c r="FU261" s="32"/>
      <c r="FV261" s="32"/>
      <c r="FW261" s="32"/>
      <c r="FX261" s="32"/>
      <c r="FY261" s="32"/>
      <c r="FZ261" s="32"/>
      <c r="GA261" s="32"/>
      <c r="GB261" s="32"/>
      <c r="GC261" s="32"/>
      <c r="GD261" s="32"/>
      <c r="GE261" s="32"/>
      <c r="GF261" s="32"/>
      <c r="GG261" s="32"/>
      <c r="GH261" s="32"/>
      <c r="GI261" s="32"/>
      <c r="GJ261" s="32"/>
      <c r="GK261" s="32"/>
      <c r="GL261" s="32"/>
      <c r="GM261" s="32"/>
      <c r="GN261" s="32"/>
      <c r="GO261" s="32"/>
      <c r="GP261" s="32"/>
      <c r="GQ261" s="32"/>
      <c r="GR261" s="32"/>
      <c r="GS261" s="32"/>
      <c r="GT261" s="32"/>
      <c r="GU261" s="32"/>
      <c r="GV261" s="32"/>
      <c r="GW261" s="32"/>
      <c r="GX261" s="32"/>
      <c r="GY261" s="32"/>
      <c r="GZ261" s="32"/>
      <c r="HA261" s="32"/>
      <c r="HB261" s="32"/>
      <c r="HC261" s="32"/>
      <c r="HD261" s="32"/>
      <c r="HE261" s="32"/>
      <c r="HF261" s="32"/>
      <c r="HG261" s="32"/>
      <c r="HH261" s="32"/>
      <c r="HI261" s="32"/>
      <c r="HJ261" s="32"/>
      <c r="HK261" s="32"/>
      <c r="HL261" s="32"/>
      <c r="HM261" s="32"/>
      <c r="HN261" s="32"/>
      <c r="HO261" s="32"/>
      <c r="HP261" s="32"/>
      <c r="HQ261" s="32"/>
      <c r="HR261" s="32"/>
      <c r="HS261" s="32"/>
      <c r="HT261" s="32"/>
      <c r="HU261" s="32"/>
      <c r="HV261" s="32"/>
      <c r="HW261" s="32"/>
      <c r="HX261" s="32"/>
      <c r="HY261" s="32"/>
      <c r="HZ261" s="32"/>
    </row>
    <row r="262" spans="1:234" ht="15.75" customHeight="1">
      <c r="A262" s="114"/>
      <c r="B262" s="328" t="s">
        <v>21</v>
      </c>
      <c r="C262" s="328"/>
      <c r="D262" s="39">
        <v>40</v>
      </c>
      <c r="E262" s="49">
        <v>3.08</v>
      </c>
      <c r="F262" s="49">
        <v>0.56000000000000005</v>
      </c>
      <c r="G262" s="49">
        <v>15.08</v>
      </c>
      <c r="H262" s="54">
        <v>80.400000000000006</v>
      </c>
      <c r="I262" s="115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  <c r="AW262" s="32"/>
      <c r="AX262" s="32"/>
      <c r="AY262" s="32"/>
      <c r="AZ262" s="32"/>
      <c r="BA262" s="32"/>
      <c r="BB262" s="32"/>
      <c r="BC262" s="32"/>
      <c r="BD262" s="32"/>
      <c r="BE262" s="32"/>
      <c r="BF262" s="32"/>
      <c r="BG262" s="32"/>
      <c r="BH262" s="32"/>
      <c r="BI262" s="32"/>
      <c r="BJ262" s="32"/>
      <c r="BK262" s="32"/>
      <c r="BL262" s="32"/>
      <c r="BM262" s="32"/>
      <c r="BN262" s="32"/>
      <c r="BO262" s="32"/>
      <c r="BP262" s="32"/>
      <c r="BQ262" s="32"/>
      <c r="BR262" s="32"/>
      <c r="BS262" s="32"/>
      <c r="BT262" s="32"/>
      <c r="BU262" s="32"/>
      <c r="BV262" s="32"/>
      <c r="BW262" s="32"/>
      <c r="BX262" s="32"/>
      <c r="BY262" s="32"/>
      <c r="BZ262" s="32"/>
      <c r="CA262" s="32"/>
      <c r="CB262" s="32"/>
      <c r="CC262" s="32"/>
      <c r="CD262" s="32"/>
      <c r="CE262" s="32"/>
      <c r="CF262" s="32"/>
      <c r="CG262" s="32"/>
      <c r="CH262" s="32"/>
      <c r="CI262" s="32"/>
      <c r="CJ262" s="32"/>
      <c r="CK262" s="32"/>
      <c r="CL262" s="32"/>
      <c r="CM262" s="32"/>
      <c r="CN262" s="32"/>
      <c r="CO262" s="32"/>
      <c r="CP262" s="32"/>
      <c r="CQ262" s="32"/>
      <c r="CR262" s="32"/>
      <c r="CS262" s="32"/>
      <c r="CT262" s="32"/>
      <c r="CU262" s="32"/>
      <c r="CV262" s="32"/>
      <c r="CW262" s="32"/>
      <c r="CX262" s="32"/>
      <c r="CY262" s="32"/>
      <c r="CZ262" s="32"/>
      <c r="DA262" s="32"/>
      <c r="DB262" s="32"/>
      <c r="DC262" s="32"/>
      <c r="DD262" s="32"/>
      <c r="DE262" s="32"/>
      <c r="DF262" s="32"/>
      <c r="DG262" s="32"/>
      <c r="DH262" s="32"/>
      <c r="DI262" s="32"/>
      <c r="DJ262" s="32"/>
      <c r="DK262" s="32"/>
      <c r="DL262" s="32"/>
      <c r="DM262" s="32"/>
      <c r="DN262" s="32"/>
      <c r="DO262" s="32"/>
      <c r="DP262" s="32"/>
      <c r="DQ262" s="32"/>
      <c r="DR262" s="32"/>
      <c r="DS262" s="32"/>
      <c r="DT262" s="32"/>
      <c r="DU262" s="32"/>
      <c r="DV262" s="32"/>
      <c r="DW262" s="32"/>
      <c r="DX262" s="32"/>
      <c r="DY262" s="32"/>
      <c r="DZ262" s="32"/>
      <c r="EA262" s="32"/>
      <c r="EB262" s="32"/>
      <c r="EC262" s="32"/>
      <c r="ED262" s="32"/>
      <c r="EE262" s="32"/>
      <c r="EF262" s="32"/>
      <c r="EG262" s="32"/>
      <c r="EH262" s="32"/>
      <c r="EI262" s="32"/>
      <c r="EJ262" s="32"/>
      <c r="EK262" s="32"/>
      <c r="EL262" s="32"/>
      <c r="EM262" s="32"/>
      <c r="EN262" s="32"/>
      <c r="EO262" s="32"/>
      <c r="EP262" s="32"/>
      <c r="EQ262" s="32"/>
      <c r="ER262" s="32"/>
      <c r="ES262" s="32"/>
      <c r="ET262" s="32"/>
      <c r="EU262" s="32"/>
      <c r="EV262" s="32"/>
      <c r="EW262" s="32"/>
      <c r="EX262" s="32"/>
      <c r="EY262" s="32"/>
      <c r="EZ262" s="32"/>
      <c r="FA262" s="32"/>
      <c r="FB262" s="32"/>
      <c r="FC262" s="32"/>
      <c r="FD262" s="32"/>
      <c r="FE262" s="32"/>
      <c r="FF262" s="32"/>
      <c r="FG262" s="32"/>
      <c r="FH262" s="32"/>
      <c r="FI262" s="32"/>
      <c r="FJ262" s="32"/>
      <c r="FK262" s="32"/>
      <c r="FL262" s="32"/>
      <c r="FM262" s="32"/>
      <c r="FN262" s="32"/>
      <c r="FO262" s="32"/>
      <c r="FP262" s="32"/>
      <c r="FQ262" s="32"/>
      <c r="FR262" s="32"/>
      <c r="FS262" s="32"/>
      <c r="FT262" s="32"/>
      <c r="FU262" s="32"/>
      <c r="FV262" s="32"/>
      <c r="FW262" s="32"/>
      <c r="FX262" s="32"/>
      <c r="FY262" s="32"/>
      <c r="FZ262" s="32"/>
      <c r="GA262" s="32"/>
      <c r="GB262" s="32"/>
      <c r="GC262" s="32"/>
      <c r="GD262" s="32"/>
      <c r="GE262" s="32"/>
      <c r="GF262" s="32"/>
      <c r="GG262" s="32"/>
      <c r="GH262" s="32"/>
      <c r="GI262" s="32"/>
      <c r="GJ262" s="32"/>
      <c r="GK262" s="32"/>
      <c r="GL262" s="32"/>
      <c r="GM262" s="32"/>
      <c r="GN262" s="32"/>
      <c r="GO262" s="32"/>
      <c r="GP262" s="32"/>
      <c r="GQ262" s="32"/>
      <c r="GR262" s="32"/>
      <c r="GS262" s="32"/>
      <c r="GT262" s="32"/>
      <c r="GU262" s="32"/>
      <c r="GV262" s="32"/>
      <c r="GW262" s="32"/>
      <c r="GX262" s="32"/>
      <c r="GY262" s="32"/>
      <c r="GZ262" s="32"/>
      <c r="HA262" s="32"/>
      <c r="HB262" s="32"/>
      <c r="HC262" s="32"/>
      <c r="HD262" s="32"/>
      <c r="HE262" s="32"/>
      <c r="HF262" s="32"/>
      <c r="HG262" s="32"/>
      <c r="HH262" s="32"/>
      <c r="HI262" s="32"/>
      <c r="HJ262" s="32"/>
      <c r="HK262" s="32"/>
      <c r="HL262" s="32"/>
      <c r="HM262" s="32"/>
      <c r="HN262" s="32"/>
      <c r="HO262" s="32"/>
      <c r="HP262" s="32"/>
      <c r="HQ262" s="32"/>
      <c r="HR262" s="32"/>
      <c r="HS262" s="32"/>
      <c r="HT262" s="32"/>
      <c r="HU262" s="32"/>
      <c r="HV262" s="32"/>
      <c r="HW262" s="32"/>
      <c r="HX262" s="32"/>
      <c r="HY262" s="32"/>
      <c r="HZ262" s="32"/>
    </row>
    <row r="263" spans="1:234" ht="15.75" customHeight="1">
      <c r="A263" s="33"/>
      <c r="B263" s="329" t="s">
        <v>36</v>
      </c>
      <c r="C263" s="329"/>
      <c r="D263" s="55">
        <v>180</v>
      </c>
      <c r="E263" s="14">
        <v>0.16</v>
      </c>
      <c r="F263" s="14">
        <v>0.24</v>
      </c>
      <c r="G263" s="14">
        <v>37.880000000000003</v>
      </c>
      <c r="H263" s="15">
        <v>114.6</v>
      </c>
      <c r="I263" s="92">
        <v>342</v>
      </c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22"/>
      <c r="AY263" s="22"/>
      <c r="AZ263" s="22"/>
      <c r="BA263" s="22"/>
      <c r="BB263" s="22"/>
      <c r="BC263" s="22"/>
      <c r="BD263" s="22"/>
      <c r="BE263" s="22"/>
      <c r="BF263" s="22"/>
      <c r="BG263" s="22"/>
      <c r="BH263" s="22"/>
      <c r="BI263" s="22"/>
      <c r="BJ263" s="22"/>
      <c r="BK263" s="22"/>
      <c r="BL263" s="22"/>
      <c r="BM263" s="22"/>
      <c r="BN263" s="22"/>
      <c r="BO263" s="22"/>
      <c r="BP263" s="22"/>
      <c r="BQ263" s="22"/>
      <c r="BR263" s="22"/>
      <c r="BS263" s="22"/>
      <c r="BT263" s="22"/>
      <c r="BU263" s="22"/>
      <c r="BV263" s="22"/>
      <c r="BW263" s="22"/>
      <c r="BX263" s="22"/>
      <c r="BY263" s="22"/>
      <c r="BZ263" s="22"/>
      <c r="CA263" s="22"/>
      <c r="CB263" s="22"/>
      <c r="CC263" s="22"/>
      <c r="CD263" s="22"/>
      <c r="CE263" s="22"/>
      <c r="CF263" s="22"/>
      <c r="CG263" s="22"/>
      <c r="CH263" s="22"/>
      <c r="CI263" s="22"/>
      <c r="CJ263" s="22"/>
      <c r="CK263" s="22"/>
      <c r="CL263" s="22"/>
      <c r="CM263" s="22"/>
      <c r="CN263" s="22"/>
      <c r="CO263" s="22"/>
      <c r="CP263" s="22"/>
      <c r="CQ263" s="22"/>
      <c r="CR263" s="22"/>
      <c r="CS263" s="22"/>
      <c r="CT263" s="22"/>
      <c r="CU263" s="22"/>
      <c r="CV263" s="22"/>
      <c r="CW263" s="22"/>
      <c r="CX263" s="22"/>
      <c r="CY263" s="22"/>
      <c r="CZ263" s="22"/>
      <c r="DA263" s="22"/>
      <c r="DB263" s="22"/>
      <c r="DC263" s="22"/>
      <c r="DD263" s="22"/>
      <c r="DE263" s="22"/>
      <c r="DF263" s="22"/>
      <c r="DG263" s="22"/>
      <c r="DH263" s="22"/>
      <c r="DI263" s="22"/>
      <c r="DJ263" s="22"/>
      <c r="DK263" s="22"/>
      <c r="DL263" s="22"/>
      <c r="DM263" s="22"/>
      <c r="DN263" s="22"/>
      <c r="DO263" s="22"/>
      <c r="DP263" s="22"/>
      <c r="DQ263" s="22"/>
      <c r="DR263" s="22"/>
      <c r="DS263" s="22"/>
      <c r="DT263" s="22"/>
      <c r="DU263" s="22"/>
      <c r="DV263" s="22"/>
      <c r="DW263" s="22"/>
      <c r="DX263" s="22"/>
      <c r="DY263" s="22"/>
      <c r="DZ263" s="22"/>
      <c r="EA263" s="22"/>
      <c r="EB263" s="22"/>
      <c r="EC263" s="22"/>
      <c r="ED263" s="22"/>
      <c r="EE263" s="22"/>
      <c r="EF263" s="22"/>
      <c r="EG263" s="22"/>
      <c r="EH263" s="22"/>
      <c r="EI263" s="22"/>
      <c r="EJ263" s="22"/>
      <c r="EK263" s="22"/>
      <c r="EL263" s="22"/>
      <c r="EM263" s="22"/>
      <c r="EN263" s="22"/>
      <c r="EO263" s="22"/>
      <c r="EP263" s="22"/>
      <c r="EQ263" s="22"/>
      <c r="ER263" s="22"/>
      <c r="ES263" s="22"/>
      <c r="ET263" s="22"/>
      <c r="EU263" s="22"/>
      <c r="EV263" s="22"/>
      <c r="EW263" s="22"/>
      <c r="EX263" s="22"/>
      <c r="EY263" s="22"/>
      <c r="EZ263" s="22"/>
      <c r="FA263" s="22"/>
      <c r="FB263" s="22"/>
      <c r="FC263" s="22"/>
      <c r="FD263" s="22"/>
      <c r="FE263" s="22"/>
      <c r="FF263" s="22"/>
      <c r="FG263" s="22"/>
      <c r="FH263" s="22"/>
      <c r="FI263" s="22"/>
      <c r="FJ263" s="22"/>
      <c r="FK263" s="22"/>
      <c r="FL263" s="22"/>
      <c r="FM263" s="22"/>
      <c r="FN263" s="22"/>
      <c r="FO263" s="22"/>
      <c r="FP263" s="22"/>
      <c r="FQ263" s="22"/>
      <c r="FR263" s="22"/>
      <c r="FS263" s="22"/>
      <c r="FT263" s="22"/>
      <c r="FU263" s="22"/>
      <c r="FV263" s="22"/>
      <c r="FW263" s="22"/>
      <c r="FX263" s="22"/>
      <c r="FY263" s="22"/>
      <c r="FZ263" s="22"/>
      <c r="GA263" s="22"/>
      <c r="GB263" s="22"/>
      <c r="GC263" s="22"/>
      <c r="GD263" s="22"/>
      <c r="GE263" s="22"/>
      <c r="GF263" s="22"/>
      <c r="GG263" s="22"/>
      <c r="GH263" s="22"/>
      <c r="GI263" s="22"/>
      <c r="GJ263" s="22"/>
      <c r="GK263" s="22"/>
      <c r="GL263" s="22"/>
      <c r="GM263" s="22"/>
      <c r="GN263" s="22"/>
      <c r="GO263" s="22"/>
      <c r="GP263" s="22"/>
      <c r="GQ263" s="22"/>
      <c r="GR263" s="22"/>
      <c r="GS263" s="22"/>
      <c r="GT263" s="22"/>
      <c r="GU263" s="22"/>
      <c r="GV263" s="22"/>
      <c r="GW263" s="22"/>
      <c r="GX263" s="22"/>
      <c r="GY263" s="22"/>
      <c r="GZ263" s="22"/>
      <c r="HA263" s="22"/>
      <c r="HB263" s="22"/>
      <c r="HC263" s="22"/>
      <c r="HD263" s="22"/>
      <c r="HE263" s="22"/>
      <c r="HF263" s="22"/>
      <c r="HG263" s="22"/>
      <c r="HH263" s="22"/>
      <c r="HI263" s="22"/>
      <c r="HJ263" s="22"/>
      <c r="HK263" s="22"/>
      <c r="HL263" s="22"/>
      <c r="HM263" s="22"/>
      <c r="HN263" s="22"/>
      <c r="HO263" s="22"/>
      <c r="HP263" s="22"/>
      <c r="HQ263" s="22"/>
      <c r="HR263" s="22"/>
      <c r="HS263" s="22"/>
      <c r="HT263" s="22"/>
      <c r="HU263" s="22"/>
      <c r="HV263" s="22"/>
      <c r="HW263" s="22"/>
      <c r="HX263" s="22"/>
      <c r="HY263" s="22"/>
      <c r="HZ263" s="22"/>
    </row>
    <row r="264" spans="1:234" ht="16.5" customHeight="1">
      <c r="A264" s="217"/>
      <c r="B264" s="330" t="s">
        <v>45</v>
      </c>
      <c r="C264" s="330"/>
      <c r="D264" s="218">
        <v>50</v>
      </c>
      <c r="E264" s="219">
        <v>3.2</v>
      </c>
      <c r="F264" s="219">
        <v>8.4</v>
      </c>
      <c r="G264" s="220">
        <v>34.25</v>
      </c>
      <c r="H264" s="221">
        <v>225.3</v>
      </c>
      <c r="I264" s="22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  <c r="AW264" s="32"/>
      <c r="AX264" s="32"/>
      <c r="AY264" s="32"/>
      <c r="AZ264" s="32"/>
      <c r="BA264" s="32"/>
      <c r="BB264" s="32"/>
      <c r="BC264" s="32"/>
      <c r="BD264" s="32"/>
      <c r="BE264" s="32"/>
      <c r="BF264" s="32"/>
      <c r="BG264" s="32"/>
      <c r="BH264" s="32"/>
      <c r="BI264" s="32"/>
      <c r="BJ264" s="32"/>
      <c r="BK264" s="32"/>
      <c r="BL264" s="32"/>
      <c r="BM264" s="32"/>
      <c r="BN264" s="32"/>
      <c r="BO264" s="32"/>
      <c r="BP264" s="32"/>
      <c r="BQ264" s="32"/>
      <c r="BR264" s="32"/>
      <c r="BS264" s="32"/>
      <c r="BT264" s="32"/>
      <c r="BU264" s="32"/>
      <c r="BV264" s="32"/>
      <c r="BW264" s="32"/>
      <c r="BX264" s="32"/>
      <c r="BY264" s="32"/>
      <c r="BZ264" s="32"/>
      <c r="CA264" s="32"/>
      <c r="CB264" s="32"/>
      <c r="CC264" s="32"/>
      <c r="CD264" s="32"/>
      <c r="CE264" s="32"/>
      <c r="CF264" s="32"/>
      <c r="CG264" s="32"/>
      <c r="CH264" s="32"/>
      <c r="CI264" s="32"/>
      <c r="CJ264" s="32"/>
      <c r="CK264" s="32"/>
      <c r="CL264" s="32"/>
      <c r="CM264" s="32"/>
      <c r="CN264" s="32"/>
      <c r="CO264" s="32"/>
      <c r="CP264" s="32"/>
      <c r="CQ264" s="32"/>
      <c r="CR264" s="32"/>
      <c r="CS264" s="32"/>
      <c r="CT264" s="32"/>
      <c r="CU264" s="32"/>
      <c r="CV264" s="32"/>
      <c r="CW264" s="32"/>
      <c r="CX264" s="32"/>
      <c r="CY264" s="32"/>
      <c r="CZ264" s="32"/>
      <c r="DA264" s="32"/>
      <c r="DB264" s="32"/>
      <c r="DC264" s="32"/>
      <c r="DD264" s="32"/>
      <c r="DE264" s="32"/>
      <c r="DF264" s="32"/>
      <c r="DG264" s="32"/>
      <c r="DH264" s="32"/>
      <c r="DI264" s="32"/>
      <c r="DJ264" s="32"/>
      <c r="DK264" s="32"/>
      <c r="DL264" s="32"/>
      <c r="DM264" s="32"/>
      <c r="DN264" s="32"/>
      <c r="DO264" s="32"/>
      <c r="DP264" s="32"/>
      <c r="DQ264" s="32"/>
      <c r="DR264" s="32"/>
      <c r="DS264" s="32"/>
      <c r="DT264" s="32"/>
      <c r="DU264" s="32"/>
      <c r="DV264" s="32"/>
      <c r="DW264" s="32"/>
      <c r="DX264" s="32"/>
      <c r="DY264" s="32"/>
      <c r="DZ264" s="32"/>
      <c r="EA264" s="32"/>
      <c r="EB264" s="32"/>
      <c r="EC264" s="32"/>
      <c r="ED264" s="32"/>
      <c r="EE264" s="32"/>
      <c r="EF264" s="32"/>
      <c r="EG264" s="32"/>
      <c r="EH264" s="32"/>
      <c r="EI264" s="32"/>
      <c r="EJ264" s="32"/>
      <c r="EK264" s="32"/>
      <c r="EL264" s="32"/>
      <c r="EM264" s="32"/>
      <c r="EN264" s="32"/>
      <c r="EO264" s="32"/>
      <c r="EP264" s="32"/>
      <c r="EQ264" s="32"/>
      <c r="ER264" s="32"/>
      <c r="ES264" s="32"/>
      <c r="ET264" s="32"/>
      <c r="EU264" s="32"/>
      <c r="EV264" s="32"/>
      <c r="EW264" s="32"/>
      <c r="EX264" s="32"/>
      <c r="EY264" s="32"/>
      <c r="EZ264" s="32"/>
      <c r="FA264" s="32"/>
      <c r="FB264" s="32"/>
      <c r="FC264" s="32"/>
      <c r="FD264" s="32"/>
      <c r="FE264" s="32"/>
      <c r="FF264" s="32"/>
      <c r="FG264" s="32"/>
      <c r="FH264" s="32"/>
      <c r="FI264" s="32"/>
      <c r="FJ264" s="32"/>
      <c r="FK264" s="32"/>
      <c r="FL264" s="32"/>
      <c r="FM264" s="32"/>
      <c r="FN264" s="32"/>
      <c r="FO264" s="32"/>
      <c r="FP264" s="32"/>
      <c r="FQ264" s="32"/>
      <c r="FR264" s="32"/>
      <c r="FS264" s="32"/>
      <c r="FT264" s="32"/>
      <c r="FU264" s="32"/>
      <c r="FV264" s="32"/>
      <c r="FW264" s="32"/>
      <c r="FX264" s="32"/>
      <c r="FY264" s="32"/>
      <c r="FZ264" s="32"/>
      <c r="GA264" s="32"/>
      <c r="GB264" s="32"/>
      <c r="GC264" s="32"/>
      <c r="GD264" s="32"/>
      <c r="GE264" s="32"/>
      <c r="GF264" s="32"/>
      <c r="GG264" s="32"/>
      <c r="GH264" s="32"/>
      <c r="GI264" s="32"/>
      <c r="GJ264" s="32"/>
      <c r="GK264" s="32"/>
      <c r="GL264" s="32"/>
      <c r="GM264" s="32"/>
      <c r="GN264" s="32"/>
      <c r="GO264" s="32"/>
      <c r="GP264" s="32"/>
      <c r="GQ264" s="32"/>
      <c r="GR264" s="32"/>
      <c r="GS264" s="32"/>
      <c r="GT264" s="32"/>
      <c r="GU264" s="32"/>
      <c r="GV264" s="32"/>
      <c r="GW264" s="32"/>
      <c r="GX264" s="32"/>
      <c r="GY264" s="32"/>
      <c r="GZ264" s="32"/>
      <c r="HA264" s="32"/>
      <c r="HB264" s="32"/>
      <c r="HC264" s="32"/>
      <c r="HD264" s="32"/>
      <c r="HE264" s="32"/>
      <c r="HF264" s="32"/>
      <c r="HG264" s="32"/>
      <c r="HH264" s="32"/>
      <c r="HI264" s="32"/>
      <c r="HJ264" s="32"/>
      <c r="HK264" s="32"/>
      <c r="HL264" s="32"/>
      <c r="HM264" s="32"/>
      <c r="HN264" s="32"/>
      <c r="HO264" s="32"/>
      <c r="HP264" s="32"/>
      <c r="HQ264" s="32"/>
      <c r="HR264" s="32"/>
      <c r="HS264" s="32"/>
      <c r="HT264" s="32"/>
      <c r="HU264" s="32"/>
      <c r="HV264" s="32"/>
      <c r="HW264" s="32"/>
      <c r="HX264" s="32"/>
      <c r="HY264" s="32"/>
      <c r="HZ264" s="32"/>
    </row>
    <row r="265" spans="1:234" ht="15.6">
      <c r="A265" s="331" t="s">
        <v>24</v>
      </c>
      <c r="B265" s="331"/>
      <c r="C265" s="331"/>
      <c r="D265" s="331"/>
      <c r="E265" s="81">
        <v>24.88</v>
      </c>
      <c r="F265" s="81">
        <v>23.27</v>
      </c>
      <c r="G265" s="81">
        <v>146.41999999999999</v>
      </c>
      <c r="H265" s="82">
        <v>869.59</v>
      </c>
      <c r="I265" s="83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5"/>
      <c r="FL265" s="5"/>
      <c r="FM265" s="5"/>
      <c r="FN265" s="5"/>
      <c r="FO265" s="5"/>
      <c r="FP265" s="5"/>
      <c r="FQ265" s="5"/>
      <c r="FR265" s="5"/>
      <c r="FS265" s="5"/>
      <c r="FT265" s="5"/>
      <c r="FU265" s="5"/>
      <c r="FV265" s="5"/>
      <c r="FW265" s="5"/>
      <c r="FX265" s="5"/>
      <c r="FY265" s="5"/>
      <c r="FZ265" s="5"/>
      <c r="GA265" s="5"/>
      <c r="GB265" s="5"/>
      <c r="GC265" s="5"/>
      <c r="GD265" s="5"/>
      <c r="GE265" s="5"/>
      <c r="GF265" s="5"/>
      <c r="GG265" s="5"/>
      <c r="GH265" s="5"/>
      <c r="GI265" s="5"/>
      <c r="GJ265" s="5"/>
      <c r="GK265" s="5"/>
      <c r="GL265" s="5"/>
      <c r="GM265" s="5"/>
      <c r="GN265" s="5"/>
      <c r="GO265" s="5"/>
      <c r="GP265" s="5"/>
      <c r="GQ265" s="5"/>
      <c r="GR265" s="5"/>
      <c r="GS265" s="5"/>
      <c r="GT265" s="5"/>
      <c r="GU265" s="5"/>
      <c r="GV265" s="5"/>
      <c r="GW265" s="5"/>
      <c r="GX265" s="5"/>
      <c r="GY265" s="5"/>
      <c r="GZ265" s="5"/>
      <c r="HA265" s="5"/>
      <c r="HB265" s="5"/>
      <c r="HC265" s="5"/>
      <c r="HD265" s="5"/>
      <c r="HE265" s="5"/>
      <c r="HF265" s="5"/>
      <c r="HG265" s="5"/>
      <c r="HH265" s="5"/>
      <c r="HI265" s="5"/>
      <c r="HJ265" s="5"/>
      <c r="HK265" s="5"/>
      <c r="HL265" s="5"/>
      <c r="HM265" s="5"/>
      <c r="HN265" s="5"/>
      <c r="HO265" s="5"/>
      <c r="HP265" s="5"/>
      <c r="HQ265" s="5"/>
      <c r="HR265" s="5"/>
      <c r="HS265" s="5"/>
      <c r="HT265" s="5"/>
      <c r="HU265" s="5"/>
      <c r="HV265" s="5"/>
      <c r="HW265" s="5"/>
      <c r="HX265" s="5"/>
      <c r="HY265" s="5"/>
      <c r="HZ265" s="5"/>
    </row>
    <row r="266" spans="1:234" ht="15.6">
      <c r="A266" s="346" t="s">
        <v>25</v>
      </c>
      <c r="B266" s="346"/>
      <c r="C266" s="346"/>
      <c r="D266" s="346"/>
      <c r="E266" s="100">
        <v>45.8</v>
      </c>
      <c r="F266" s="100">
        <v>39.78</v>
      </c>
      <c r="G266" s="100">
        <v>225.61</v>
      </c>
      <c r="H266" s="101">
        <v>1393.64</v>
      </c>
      <c r="I266" s="102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  <c r="FV266" s="5"/>
      <c r="FW266" s="5"/>
      <c r="FX266" s="5"/>
      <c r="FY266" s="5"/>
      <c r="FZ266" s="5"/>
      <c r="GA266" s="5"/>
      <c r="GB266" s="5"/>
      <c r="GC266" s="5"/>
      <c r="GD266" s="5"/>
      <c r="GE266" s="5"/>
      <c r="GF266" s="5"/>
      <c r="GG266" s="5"/>
      <c r="GH266" s="5"/>
      <c r="GI266" s="5"/>
      <c r="GJ266" s="5"/>
      <c r="GK266" s="5"/>
      <c r="GL266" s="5"/>
      <c r="GM266" s="5"/>
      <c r="GN266" s="5"/>
      <c r="GO266" s="5"/>
      <c r="GP266" s="5"/>
      <c r="GQ266" s="5"/>
      <c r="GR266" s="5"/>
      <c r="GS266" s="5"/>
      <c r="GT266" s="5"/>
      <c r="GU266" s="5"/>
      <c r="GV266" s="5"/>
      <c r="GW266" s="5"/>
      <c r="GX266" s="5"/>
      <c r="GY266" s="5"/>
      <c r="GZ266" s="5"/>
      <c r="HA266" s="5"/>
      <c r="HB266" s="5"/>
      <c r="HC266" s="5"/>
      <c r="HD266" s="5"/>
      <c r="HE266" s="5"/>
      <c r="HF266" s="5"/>
      <c r="HG266" s="5"/>
      <c r="HH266" s="5"/>
      <c r="HI266" s="5"/>
      <c r="HJ266" s="5"/>
      <c r="HK266" s="5"/>
      <c r="HL266" s="5"/>
      <c r="HM266" s="5"/>
      <c r="HN266" s="5"/>
      <c r="HO266" s="5"/>
      <c r="HP266" s="5"/>
      <c r="HQ266" s="5"/>
      <c r="HR266" s="5"/>
      <c r="HS266" s="5"/>
      <c r="HT266" s="5"/>
      <c r="HU266" s="5"/>
      <c r="HV266" s="5"/>
      <c r="HW266" s="5"/>
      <c r="HX266" s="5"/>
      <c r="HY266" s="5"/>
      <c r="HZ266" s="5"/>
    </row>
    <row r="267" spans="1:234">
      <c r="A267" s="173"/>
      <c r="B267" s="173"/>
      <c r="C267" s="173"/>
      <c r="D267" s="173"/>
      <c r="E267" s="173"/>
      <c r="F267" s="173"/>
      <c r="G267" s="173"/>
      <c r="H267" s="173"/>
      <c r="I267" s="173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  <c r="FV267" s="5"/>
      <c r="FW267" s="5"/>
      <c r="FX267" s="5"/>
      <c r="FY267" s="5"/>
      <c r="FZ267" s="5"/>
      <c r="GA267" s="5"/>
      <c r="GB267" s="5"/>
      <c r="GC267" s="5"/>
      <c r="GD267" s="5"/>
      <c r="GE267" s="5"/>
      <c r="GF267" s="5"/>
      <c r="GG267" s="5"/>
      <c r="GH267" s="5"/>
      <c r="GI267" s="5"/>
      <c r="GJ267" s="5"/>
      <c r="GK267" s="5"/>
      <c r="GL267" s="5"/>
      <c r="GM267" s="5"/>
      <c r="GN267" s="5"/>
      <c r="GO267" s="5"/>
      <c r="GP267" s="5"/>
      <c r="GQ267" s="5"/>
      <c r="GR267" s="5"/>
      <c r="GS267" s="5"/>
      <c r="GT267" s="5"/>
      <c r="GU267" s="5"/>
      <c r="GV267" s="5"/>
      <c r="GW267" s="5"/>
      <c r="GX267" s="5"/>
      <c r="GY267" s="5"/>
      <c r="GZ267" s="5"/>
      <c r="HA267" s="5"/>
      <c r="HB267" s="5"/>
      <c r="HC267" s="5"/>
      <c r="HD267" s="5"/>
      <c r="HE267" s="5"/>
      <c r="HF267" s="5"/>
      <c r="HG267" s="5"/>
      <c r="HH267" s="5"/>
      <c r="HI267" s="5"/>
      <c r="HJ267" s="5"/>
      <c r="HK267" s="5"/>
      <c r="HL267" s="5"/>
      <c r="HM267" s="5"/>
      <c r="HN267" s="5"/>
      <c r="HO267" s="5"/>
      <c r="HP267" s="5"/>
      <c r="HQ267" s="5"/>
      <c r="HR267" s="5"/>
      <c r="HS267" s="5"/>
      <c r="HT267" s="5"/>
      <c r="HU267" s="5"/>
      <c r="HV267" s="5"/>
      <c r="HW267" s="5"/>
      <c r="HX267" s="5"/>
      <c r="HY267" s="5"/>
      <c r="HZ267" s="5"/>
    </row>
    <row r="268" spans="1:234" ht="15.6">
      <c r="A268" s="63" t="s">
        <v>82</v>
      </c>
      <c r="B268" s="63" t="s">
        <v>82</v>
      </c>
      <c r="C268" s="169"/>
      <c r="D268" s="169"/>
      <c r="E268" s="65"/>
      <c r="F268" s="65"/>
      <c r="G268" s="65"/>
      <c r="H268" s="65"/>
      <c r="I268" s="6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  <c r="FV268" s="5"/>
      <c r="FW268" s="5"/>
      <c r="FX268" s="5"/>
      <c r="FY268" s="5"/>
      <c r="FZ268" s="5"/>
      <c r="GA268" s="5"/>
      <c r="GB268" s="5"/>
      <c r="GC268" s="5"/>
      <c r="GD268" s="5"/>
      <c r="GE268" s="5"/>
      <c r="GF268" s="5"/>
      <c r="GG268" s="5"/>
      <c r="GH268" s="5"/>
      <c r="GI268" s="5"/>
      <c r="GJ268" s="5"/>
      <c r="GK268" s="5"/>
      <c r="GL268" s="5"/>
      <c r="GM268" s="5"/>
      <c r="GN268" s="5"/>
      <c r="GO268" s="5"/>
      <c r="GP268" s="5"/>
      <c r="GQ268" s="5"/>
      <c r="GR268" s="5"/>
      <c r="GS268" s="5"/>
      <c r="GT268" s="5"/>
      <c r="GU268" s="5"/>
      <c r="GV268" s="5"/>
      <c r="GW268" s="5"/>
      <c r="GX268" s="5"/>
      <c r="GY268" s="5"/>
      <c r="GZ268" s="5"/>
      <c r="HA268" s="5"/>
      <c r="HB268" s="5"/>
      <c r="HC268" s="5"/>
      <c r="HD268" s="5"/>
      <c r="HE268" s="5"/>
      <c r="HF268" s="5"/>
      <c r="HG268" s="5"/>
      <c r="HH268" s="5"/>
      <c r="HI268" s="5"/>
      <c r="HJ268" s="5"/>
      <c r="HK268" s="5"/>
      <c r="HL268" s="5"/>
      <c r="HM268" s="5"/>
      <c r="HN268" s="5"/>
      <c r="HO268" s="5"/>
      <c r="HP268" s="5"/>
      <c r="HQ268" s="5"/>
      <c r="HR268" s="5"/>
      <c r="HS268" s="5"/>
      <c r="HT268" s="5"/>
      <c r="HU268" s="5"/>
      <c r="HV268" s="5"/>
      <c r="HW268" s="5"/>
      <c r="HX268" s="5"/>
      <c r="HY268" s="5"/>
      <c r="HZ268" s="5"/>
    </row>
    <row r="269" spans="1:234" ht="15.6">
      <c r="A269" s="63" t="s">
        <v>1</v>
      </c>
      <c r="B269" s="262" t="s">
        <v>114</v>
      </c>
      <c r="C269" s="139"/>
      <c r="D269" s="208"/>
      <c r="E269" s="65"/>
      <c r="F269" s="65"/>
      <c r="G269" s="65"/>
      <c r="H269" s="65"/>
      <c r="I269" s="6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  <c r="FV269" s="5"/>
      <c r="FW269" s="5"/>
      <c r="FX269" s="5"/>
      <c r="FY269" s="5"/>
      <c r="FZ269" s="5"/>
      <c r="GA269" s="5"/>
      <c r="GB269" s="5"/>
      <c r="GC269" s="5"/>
      <c r="GD269" s="5"/>
      <c r="GE269" s="5"/>
      <c r="GF269" s="5"/>
      <c r="GG269" s="5"/>
      <c r="GH269" s="5"/>
      <c r="GI269" s="5"/>
      <c r="GJ269" s="5"/>
      <c r="GK269" s="5"/>
      <c r="GL269" s="5"/>
      <c r="GM269" s="5"/>
      <c r="GN269" s="5"/>
      <c r="GO269" s="5"/>
      <c r="GP269" s="5"/>
      <c r="GQ269" s="5"/>
      <c r="GR269" s="5"/>
      <c r="GS269" s="5"/>
      <c r="GT269" s="5"/>
      <c r="GU269" s="5"/>
      <c r="GV269" s="5"/>
      <c r="GW269" s="5"/>
      <c r="GX269" s="5"/>
      <c r="GY269" s="5"/>
      <c r="GZ269" s="5"/>
      <c r="HA269" s="5"/>
      <c r="HB269" s="5"/>
      <c r="HC269" s="5"/>
      <c r="HD269" s="5"/>
      <c r="HE269" s="5"/>
      <c r="HF269" s="5"/>
      <c r="HG269" s="5"/>
      <c r="HH269" s="5"/>
      <c r="HI269" s="5"/>
      <c r="HJ269" s="5"/>
      <c r="HK269" s="5"/>
      <c r="HL269" s="5"/>
      <c r="HM269" s="5"/>
      <c r="HN269" s="5"/>
      <c r="HO269" s="5"/>
      <c r="HP269" s="5"/>
      <c r="HQ269" s="5"/>
      <c r="HR269" s="5"/>
      <c r="HS269" s="5"/>
      <c r="HT269" s="5"/>
      <c r="HU269" s="5"/>
      <c r="HV269" s="5"/>
      <c r="HW269" s="5"/>
      <c r="HX269" s="5"/>
      <c r="HY269" s="5"/>
      <c r="HZ269" s="5"/>
    </row>
    <row r="270" spans="1:234" ht="16.5" customHeight="1">
      <c r="A270" s="349" t="s">
        <v>91</v>
      </c>
      <c r="B270" s="349"/>
      <c r="C270" s="349"/>
      <c r="D270" s="349"/>
      <c r="E270" s="349"/>
      <c r="F270" s="349"/>
      <c r="G270" s="349"/>
      <c r="H270" s="349"/>
      <c r="I270" s="349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  <c r="FR270" s="5"/>
      <c r="FS270" s="5"/>
      <c r="FT270" s="5"/>
      <c r="FU270" s="5"/>
      <c r="FV270" s="5"/>
      <c r="FW270" s="5"/>
      <c r="FX270" s="5"/>
      <c r="FY270" s="5"/>
      <c r="FZ270" s="5"/>
      <c r="GA270" s="5"/>
      <c r="GB270" s="5"/>
      <c r="GC270" s="5"/>
      <c r="GD270" s="5"/>
      <c r="GE270" s="5"/>
      <c r="GF270" s="5"/>
      <c r="GG270" s="5"/>
      <c r="GH270" s="5"/>
      <c r="GI270" s="5"/>
      <c r="GJ270" s="5"/>
      <c r="GK270" s="5"/>
      <c r="GL270" s="5"/>
      <c r="GM270" s="5"/>
      <c r="GN270" s="5"/>
      <c r="GO270" s="5"/>
      <c r="GP270" s="5"/>
      <c r="GQ270" s="5"/>
      <c r="GR270" s="5"/>
      <c r="GS270" s="5"/>
      <c r="GT270" s="5"/>
      <c r="GU270" s="5"/>
      <c r="GV270" s="5"/>
      <c r="GW270" s="5"/>
      <c r="GX270" s="5"/>
      <c r="GY270" s="5"/>
      <c r="GZ270" s="5"/>
      <c r="HA270" s="5"/>
      <c r="HB270" s="5"/>
      <c r="HC270" s="5"/>
      <c r="HD270" s="5"/>
      <c r="HE270" s="5"/>
      <c r="HF270" s="5"/>
      <c r="HG270" s="5"/>
      <c r="HH270" s="5"/>
      <c r="HI270" s="5"/>
      <c r="HJ270" s="5"/>
      <c r="HK270" s="5"/>
      <c r="HL270" s="5"/>
      <c r="HM270" s="5"/>
      <c r="HN270" s="5"/>
      <c r="HO270" s="5"/>
      <c r="HP270" s="5"/>
      <c r="HQ270" s="5"/>
      <c r="HR270" s="5"/>
      <c r="HS270" s="5"/>
      <c r="HT270" s="5"/>
      <c r="HU270" s="5"/>
      <c r="HV270" s="5"/>
      <c r="HW270" s="5"/>
      <c r="HX270" s="5"/>
      <c r="HY270" s="5"/>
      <c r="HZ270" s="5"/>
    </row>
    <row r="271" spans="1:234" ht="15.75" customHeight="1">
      <c r="A271" s="350"/>
      <c r="B271" s="351" t="s">
        <v>3</v>
      </c>
      <c r="C271" s="351"/>
      <c r="D271" s="341" t="s">
        <v>4</v>
      </c>
      <c r="E271" s="352" t="s">
        <v>5</v>
      </c>
      <c r="F271" s="352"/>
      <c r="G271" s="352"/>
      <c r="H271" s="341" t="s">
        <v>6</v>
      </c>
      <c r="I271" s="353" t="s">
        <v>7</v>
      </c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  <c r="FV271" s="5"/>
      <c r="FW271" s="5"/>
      <c r="FX271" s="5"/>
      <c r="FY271" s="5"/>
      <c r="FZ271" s="5"/>
      <c r="GA271" s="5"/>
      <c r="GB271" s="5"/>
      <c r="GC271" s="5"/>
      <c r="GD271" s="5"/>
      <c r="GE271" s="5"/>
      <c r="GF271" s="5"/>
      <c r="GG271" s="5"/>
      <c r="GH271" s="5"/>
      <c r="GI271" s="5"/>
      <c r="GJ271" s="5"/>
      <c r="GK271" s="5"/>
      <c r="GL271" s="5"/>
      <c r="GM271" s="5"/>
      <c r="GN271" s="5"/>
      <c r="GO271" s="5"/>
      <c r="GP271" s="5"/>
      <c r="GQ271" s="5"/>
      <c r="GR271" s="5"/>
      <c r="GS271" s="5"/>
      <c r="GT271" s="5"/>
      <c r="GU271" s="5"/>
      <c r="GV271" s="5"/>
      <c r="GW271" s="5"/>
      <c r="GX271" s="5"/>
      <c r="GY271" s="5"/>
      <c r="GZ271" s="5"/>
      <c r="HA271" s="5"/>
      <c r="HB271" s="5"/>
      <c r="HC271" s="5"/>
      <c r="HD271" s="5"/>
      <c r="HE271" s="5"/>
      <c r="HF271" s="5"/>
      <c r="HG271" s="5"/>
      <c r="HH271" s="5"/>
      <c r="HI271" s="5"/>
      <c r="HJ271" s="5"/>
      <c r="HK271" s="5"/>
      <c r="HL271" s="5"/>
      <c r="HM271" s="5"/>
      <c r="HN271" s="5"/>
      <c r="HO271" s="5"/>
      <c r="HP271" s="5"/>
      <c r="HQ271" s="5"/>
      <c r="HR271" s="5"/>
      <c r="HS271" s="5"/>
      <c r="HT271" s="5"/>
      <c r="HU271" s="5"/>
      <c r="HV271" s="5"/>
      <c r="HW271" s="5"/>
      <c r="HX271" s="5"/>
      <c r="HY271" s="5"/>
      <c r="HZ271" s="5"/>
    </row>
    <row r="272" spans="1:234" ht="15.6">
      <c r="A272" s="350"/>
      <c r="B272" s="351"/>
      <c r="C272" s="351"/>
      <c r="D272" s="341"/>
      <c r="E272" s="6" t="s">
        <v>8</v>
      </c>
      <c r="F272" s="6" t="s">
        <v>9</v>
      </c>
      <c r="G272" s="6" t="s">
        <v>10</v>
      </c>
      <c r="H272" s="341"/>
      <c r="I272" s="353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  <c r="FV272" s="5"/>
      <c r="FW272" s="5"/>
      <c r="FX272" s="5"/>
      <c r="FY272" s="5"/>
      <c r="FZ272" s="5"/>
      <c r="GA272" s="5"/>
      <c r="GB272" s="5"/>
      <c r="GC272" s="5"/>
      <c r="GD272" s="5"/>
      <c r="GE272" s="5"/>
      <c r="GF272" s="5"/>
      <c r="GG272" s="5"/>
      <c r="GH272" s="5"/>
      <c r="GI272" s="5"/>
      <c r="GJ272" s="5"/>
      <c r="GK272" s="5"/>
      <c r="GL272" s="5"/>
      <c r="GM272" s="5"/>
      <c r="GN272" s="5"/>
      <c r="GO272" s="5"/>
      <c r="GP272" s="5"/>
      <c r="GQ272" s="5"/>
      <c r="GR272" s="5"/>
      <c r="GS272" s="5"/>
      <c r="GT272" s="5"/>
      <c r="GU272" s="5"/>
      <c r="GV272" s="5"/>
      <c r="GW272" s="5"/>
      <c r="GX272" s="5"/>
      <c r="GY272" s="5"/>
      <c r="GZ272" s="5"/>
      <c r="HA272" s="5"/>
      <c r="HB272" s="5"/>
      <c r="HC272" s="5"/>
      <c r="HD272" s="5"/>
      <c r="HE272" s="5"/>
      <c r="HF272" s="5"/>
      <c r="HG272" s="5"/>
      <c r="HH272" s="5"/>
      <c r="HI272" s="5"/>
      <c r="HJ272" s="5"/>
      <c r="HK272" s="5"/>
      <c r="HL272" s="5"/>
      <c r="HM272" s="5"/>
      <c r="HN272" s="5"/>
      <c r="HO272" s="5"/>
      <c r="HP272" s="5"/>
      <c r="HQ272" s="5"/>
      <c r="HR272" s="5"/>
      <c r="HS272" s="5"/>
      <c r="HT272" s="5"/>
      <c r="HU272" s="5"/>
      <c r="HV272" s="5"/>
      <c r="HW272" s="5"/>
      <c r="HX272" s="5"/>
      <c r="HY272" s="5"/>
      <c r="HZ272" s="5"/>
    </row>
    <row r="273" spans="1:243" ht="16.5" customHeight="1">
      <c r="A273" s="338" t="s">
        <v>11</v>
      </c>
      <c r="B273" s="338"/>
      <c r="C273" s="338"/>
      <c r="D273" s="338"/>
      <c r="E273" s="338"/>
      <c r="F273" s="338"/>
      <c r="G273" s="338"/>
      <c r="H273" s="338"/>
      <c r="I273" s="338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  <c r="AR273" s="37"/>
      <c r="AS273" s="37"/>
      <c r="AT273" s="37"/>
      <c r="AU273" s="37"/>
      <c r="AV273" s="37"/>
      <c r="AW273" s="37"/>
      <c r="AX273" s="37"/>
      <c r="AY273" s="37"/>
      <c r="AZ273" s="37"/>
      <c r="BA273" s="37"/>
      <c r="BB273" s="37"/>
      <c r="BC273" s="37"/>
      <c r="BD273" s="37"/>
      <c r="BE273" s="37"/>
      <c r="BF273" s="37"/>
      <c r="BG273" s="37"/>
      <c r="BH273" s="37"/>
      <c r="BI273" s="37"/>
      <c r="BJ273" s="37"/>
      <c r="BK273" s="37"/>
      <c r="BL273" s="37"/>
      <c r="BM273" s="37"/>
      <c r="BN273" s="37"/>
      <c r="BO273" s="37"/>
      <c r="BP273" s="37"/>
      <c r="BQ273" s="37"/>
      <c r="BR273" s="37"/>
      <c r="BS273" s="37"/>
      <c r="BT273" s="37"/>
      <c r="BU273" s="37"/>
      <c r="BV273" s="37"/>
      <c r="BW273" s="37"/>
      <c r="BX273" s="37"/>
      <c r="BY273" s="37"/>
      <c r="BZ273" s="37"/>
      <c r="CA273" s="37"/>
      <c r="CB273" s="37"/>
      <c r="CC273" s="37"/>
      <c r="CD273" s="37"/>
      <c r="CE273" s="37"/>
      <c r="CF273" s="37"/>
      <c r="CG273" s="37"/>
      <c r="CH273" s="37"/>
      <c r="CI273" s="37"/>
      <c r="CJ273" s="37"/>
      <c r="CK273" s="37"/>
      <c r="CL273" s="37"/>
      <c r="CM273" s="37"/>
      <c r="CN273" s="37"/>
      <c r="CO273" s="37"/>
      <c r="CP273" s="37"/>
      <c r="CQ273" s="37"/>
      <c r="CR273" s="37"/>
      <c r="CS273" s="37"/>
      <c r="CT273" s="37"/>
      <c r="CU273" s="37"/>
      <c r="CV273" s="37"/>
      <c r="CW273" s="37"/>
      <c r="CX273" s="37"/>
      <c r="CY273" s="37"/>
      <c r="CZ273" s="37"/>
      <c r="DA273" s="37"/>
      <c r="DB273" s="37"/>
      <c r="DC273" s="37"/>
      <c r="DD273" s="37"/>
      <c r="DE273" s="37"/>
      <c r="DF273" s="37"/>
      <c r="DG273" s="37"/>
      <c r="DH273" s="37"/>
      <c r="DI273" s="37"/>
      <c r="DJ273" s="37"/>
      <c r="DK273" s="37"/>
      <c r="DL273" s="37"/>
      <c r="DM273" s="37"/>
      <c r="DN273" s="37"/>
      <c r="DO273" s="37"/>
      <c r="DP273" s="37"/>
      <c r="DQ273" s="37"/>
      <c r="DR273" s="37"/>
      <c r="DS273" s="37"/>
      <c r="DT273" s="37"/>
      <c r="DU273" s="37"/>
      <c r="DV273" s="37"/>
      <c r="DW273" s="37"/>
      <c r="DX273" s="37"/>
      <c r="DY273" s="37"/>
      <c r="DZ273" s="37"/>
      <c r="EA273" s="37"/>
      <c r="EB273" s="37"/>
      <c r="EC273" s="37"/>
      <c r="ED273" s="37"/>
      <c r="EE273" s="37"/>
      <c r="EF273" s="37"/>
      <c r="EG273" s="37"/>
      <c r="EH273" s="37"/>
      <c r="EI273" s="37"/>
      <c r="EJ273" s="37"/>
      <c r="EK273" s="37"/>
      <c r="EL273" s="37"/>
      <c r="EM273" s="37"/>
      <c r="EN273" s="37"/>
      <c r="EO273" s="37"/>
      <c r="EP273" s="37"/>
      <c r="EQ273" s="37"/>
      <c r="ER273" s="37"/>
      <c r="ES273" s="37"/>
      <c r="ET273" s="37"/>
      <c r="EU273" s="37"/>
      <c r="EV273" s="37"/>
      <c r="EW273" s="37"/>
      <c r="EX273" s="37"/>
      <c r="EY273" s="37"/>
      <c r="EZ273" s="37"/>
      <c r="FA273" s="37"/>
      <c r="FB273" s="37"/>
      <c r="FC273" s="37"/>
      <c r="FD273" s="37"/>
      <c r="FE273" s="37"/>
      <c r="FF273" s="37"/>
      <c r="FG273" s="37"/>
      <c r="FH273" s="37"/>
      <c r="FI273" s="37"/>
      <c r="FJ273" s="37"/>
      <c r="FK273" s="37"/>
      <c r="FL273" s="37"/>
      <c r="FM273" s="37"/>
      <c r="FN273" s="37"/>
      <c r="FO273" s="37"/>
      <c r="FP273" s="37"/>
      <c r="FQ273" s="37"/>
      <c r="FR273" s="37"/>
      <c r="FS273" s="37"/>
      <c r="FT273" s="37"/>
      <c r="FU273" s="37"/>
      <c r="FV273" s="37"/>
      <c r="FW273" s="37"/>
      <c r="FX273" s="37"/>
      <c r="FY273" s="37"/>
      <c r="FZ273" s="37"/>
      <c r="GA273" s="37"/>
      <c r="GB273" s="37"/>
      <c r="GC273" s="37"/>
      <c r="GD273" s="37"/>
      <c r="GE273" s="37"/>
      <c r="GF273" s="37"/>
      <c r="GG273" s="37"/>
      <c r="GH273" s="37"/>
      <c r="GI273" s="37"/>
      <c r="GJ273" s="37"/>
      <c r="GK273" s="37"/>
      <c r="GL273" s="37"/>
      <c r="GM273" s="37"/>
      <c r="GN273" s="37"/>
      <c r="GO273" s="37"/>
      <c r="GP273" s="37"/>
      <c r="GQ273" s="37"/>
      <c r="GR273" s="37"/>
      <c r="GS273" s="37"/>
      <c r="GT273" s="37"/>
      <c r="GU273" s="37"/>
      <c r="GV273" s="37"/>
      <c r="GW273" s="37"/>
      <c r="GX273" s="37"/>
      <c r="GY273" s="37"/>
      <c r="GZ273" s="37"/>
      <c r="HA273" s="37"/>
      <c r="HB273" s="37"/>
      <c r="HC273" s="37"/>
      <c r="HD273" s="37"/>
      <c r="HE273" s="37"/>
      <c r="HF273" s="37"/>
      <c r="HG273" s="37"/>
      <c r="HH273" s="37"/>
      <c r="HI273" s="37"/>
      <c r="HJ273" s="37"/>
      <c r="HK273" s="37"/>
      <c r="HL273" s="37"/>
      <c r="HM273" s="37"/>
      <c r="HN273" s="37"/>
      <c r="HO273" s="37"/>
      <c r="HP273" s="37"/>
      <c r="HQ273" s="37"/>
      <c r="HR273" s="37"/>
      <c r="HS273" s="37"/>
      <c r="HT273" s="37"/>
      <c r="HU273" s="37"/>
      <c r="HV273" s="37"/>
      <c r="HW273" s="37"/>
      <c r="HX273" s="37"/>
      <c r="HY273" s="37"/>
      <c r="HZ273" s="37"/>
      <c r="IA273" s="5"/>
      <c r="IB273" s="5"/>
      <c r="IC273" s="5"/>
      <c r="ID273" s="5"/>
      <c r="IE273" s="5"/>
      <c r="IF273" s="5"/>
      <c r="IG273" s="5"/>
      <c r="IH273" s="5"/>
      <c r="II273" s="5"/>
    </row>
    <row r="274" spans="1:243" ht="16.5" customHeight="1">
      <c r="A274" s="223"/>
      <c r="B274" s="344" t="s">
        <v>92</v>
      </c>
      <c r="C274" s="344"/>
      <c r="D274" s="8">
        <v>150</v>
      </c>
      <c r="E274" s="142">
        <v>10.61</v>
      </c>
      <c r="F274" s="142">
        <v>10.79</v>
      </c>
      <c r="G274" s="142">
        <v>60.64</v>
      </c>
      <c r="H274" s="206">
        <v>382.06</v>
      </c>
      <c r="I274" s="224">
        <v>403</v>
      </c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  <c r="AQ274" s="37"/>
      <c r="AR274" s="37"/>
      <c r="AS274" s="37"/>
      <c r="AT274" s="37"/>
      <c r="AU274" s="37"/>
      <c r="AV274" s="37"/>
      <c r="AW274" s="37"/>
      <c r="AX274" s="37"/>
      <c r="AY274" s="37"/>
      <c r="AZ274" s="37"/>
      <c r="BA274" s="37"/>
      <c r="BB274" s="37"/>
      <c r="BC274" s="37"/>
      <c r="BD274" s="37"/>
      <c r="BE274" s="37"/>
      <c r="BF274" s="37"/>
      <c r="BG274" s="37"/>
      <c r="BH274" s="37"/>
      <c r="BI274" s="37"/>
      <c r="BJ274" s="37"/>
      <c r="BK274" s="37"/>
      <c r="BL274" s="37"/>
      <c r="BM274" s="37"/>
      <c r="BN274" s="37"/>
      <c r="BO274" s="37"/>
      <c r="BP274" s="37"/>
      <c r="BQ274" s="37"/>
      <c r="BR274" s="37"/>
      <c r="BS274" s="37"/>
      <c r="BT274" s="37"/>
      <c r="BU274" s="37"/>
      <c r="BV274" s="37"/>
      <c r="BW274" s="37"/>
      <c r="BX274" s="37"/>
      <c r="BY274" s="37"/>
      <c r="BZ274" s="37"/>
      <c r="CA274" s="37"/>
      <c r="CB274" s="37"/>
      <c r="CC274" s="37"/>
      <c r="CD274" s="37"/>
      <c r="CE274" s="37"/>
      <c r="CF274" s="37"/>
      <c r="CG274" s="37"/>
      <c r="CH274" s="37"/>
      <c r="CI274" s="37"/>
      <c r="CJ274" s="37"/>
      <c r="CK274" s="37"/>
      <c r="CL274" s="37"/>
      <c r="CM274" s="37"/>
      <c r="CN274" s="37"/>
      <c r="CO274" s="37"/>
      <c r="CP274" s="37"/>
      <c r="CQ274" s="37"/>
      <c r="CR274" s="37"/>
      <c r="CS274" s="37"/>
      <c r="CT274" s="37"/>
      <c r="CU274" s="37"/>
      <c r="CV274" s="37"/>
      <c r="CW274" s="37"/>
      <c r="CX274" s="37"/>
      <c r="CY274" s="37"/>
      <c r="CZ274" s="37"/>
      <c r="DA274" s="37"/>
      <c r="DB274" s="37"/>
      <c r="DC274" s="37"/>
      <c r="DD274" s="37"/>
      <c r="DE274" s="37"/>
      <c r="DF274" s="37"/>
      <c r="DG274" s="37"/>
      <c r="DH274" s="37"/>
      <c r="DI274" s="37"/>
      <c r="DJ274" s="37"/>
      <c r="DK274" s="37"/>
      <c r="DL274" s="37"/>
      <c r="DM274" s="37"/>
      <c r="DN274" s="37"/>
      <c r="DO274" s="37"/>
      <c r="DP274" s="37"/>
      <c r="DQ274" s="37"/>
      <c r="DR274" s="37"/>
      <c r="DS274" s="37"/>
      <c r="DT274" s="37"/>
      <c r="DU274" s="37"/>
      <c r="DV274" s="37"/>
      <c r="DW274" s="37"/>
      <c r="DX274" s="37"/>
      <c r="DY274" s="37"/>
      <c r="DZ274" s="37"/>
      <c r="EA274" s="37"/>
      <c r="EB274" s="37"/>
      <c r="EC274" s="37"/>
      <c r="ED274" s="37"/>
      <c r="EE274" s="37"/>
      <c r="EF274" s="37"/>
      <c r="EG274" s="37"/>
      <c r="EH274" s="37"/>
      <c r="EI274" s="37"/>
      <c r="EJ274" s="37"/>
      <c r="EK274" s="37"/>
      <c r="EL274" s="37"/>
      <c r="EM274" s="37"/>
      <c r="EN274" s="37"/>
      <c r="EO274" s="37"/>
      <c r="EP274" s="37"/>
      <c r="EQ274" s="37"/>
      <c r="ER274" s="37"/>
      <c r="ES274" s="37"/>
      <c r="ET274" s="37"/>
      <c r="EU274" s="37"/>
      <c r="EV274" s="37"/>
      <c r="EW274" s="37"/>
      <c r="EX274" s="37"/>
      <c r="EY274" s="37"/>
      <c r="EZ274" s="37"/>
      <c r="FA274" s="37"/>
      <c r="FB274" s="37"/>
      <c r="FC274" s="37"/>
      <c r="FD274" s="37"/>
      <c r="FE274" s="37"/>
      <c r="FF274" s="37"/>
      <c r="FG274" s="37"/>
      <c r="FH274" s="37"/>
      <c r="FI274" s="37"/>
      <c r="FJ274" s="37"/>
      <c r="FK274" s="37"/>
      <c r="FL274" s="37"/>
      <c r="FM274" s="37"/>
      <c r="FN274" s="37"/>
      <c r="FO274" s="37"/>
      <c r="FP274" s="37"/>
      <c r="FQ274" s="37"/>
      <c r="FR274" s="37"/>
      <c r="FS274" s="37"/>
      <c r="FT274" s="37"/>
      <c r="FU274" s="37"/>
      <c r="FV274" s="37"/>
      <c r="FW274" s="37"/>
      <c r="FX274" s="37"/>
      <c r="FY274" s="37"/>
      <c r="FZ274" s="37"/>
      <c r="GA274" s="37"/>
      <c r="GB274" s="37"/>
      <c r="GC274" s="37"/>
      <c r="GD274" s="37"/>
      <c r="GE274" s="37"/>
      <c r="GF274" s="37"/>
      <c r="GG274" s="37"/>
      <c r="GH274" s="37"/>
      <c r="GI274" s="37"/>
      <c r="GJ274" s="37"/>
      <c r="GK274" s="37"/>
      <c r="GL274" s="37"/>
      <c r="GM274" s="37"/>
      <c r="GN274" s="37"/>
      <c r="GO274" s="37"/>
      <c r="GP274" s="37"/>
      <c r="GQ274" s="37"/>
      <c r="GR274" s="37"/>
      <c r="GS274" s="37"/>
      <c r="GT274" s="37"/>
      <c r="GU274" s="37"/>
      <c r="GV274" s="37"/>
      <c r="GW274" s="37"/>
      <c r="GX274" s="37"/>
      <c r="GY274" s="37"/>
      <c r="GZ274" s="37"/>
      <c r="HA274" s="37"/>
      <c r="HB274" s="37"/>
      <c r="HC274" s="37"/>
      <c r="HD274" s="37"/>
      <c r="HE274" s="37"/>
      <c r="HF274" s="37"/>
      <c r="HG274" s="37"/>
      <c r="HH274" s="37"/>
      <c r="HI274" s="37"/>
      <c r="HJ274" s="37"/>
      <c r="HK274" s="37"/>
      <c r="HL274" s="37"/>
      <c r="HM274" s="37"/>
      <c r="HN274" s="37"/>
      <c r="HO274" s="37"/>
      <c r="HP274" s="37"/>
      <c r="HQ274" s="37"/>
      <c r="HR274" s="37"/>
      <c r="HS274" s="37"/>
      <c r="HT274" s="37"/>
      <c r="HU274" s="37"/>
      <c r="HV274" s="37"/>
      <c r="HW274" s="37"/>
      <c r="HX274" s="37"/>
      <c r="HY274" s="37"/>
      <c r="HZ274" s="37"/>
      <c r="IA274" s="5"/>
      <c r="IB274" s="5"/>
      <c r="IC274" s="5"/>
      <c r="ID274" s="5"/>
      <c r="IE274" s="5"/>
      <c r="IF274" s="5"/>
      <c r="IG274" s="5"/>
      <c r="IH274" s="5"/>
      <c r="II274" s="5"/>
    </row>
    <row r="275" spans="1:243" ht="15.75" customHeight="1">
      <c r="A275" s="179"/>
      <c r="B275" s="329" t="s">
        <v>93</v>
      </c>
      <c r="C275" s="329"/>
      <c r="D275" s="13">
        <v>20</v>
      </c>
      <c r="E275" s="14">
        <v>1.32</v>
      </c>
      <c r="F275" s="14">
        <v>1.7</v>
      </c>
      <c r="G275" s="14">
        <v>11.04</v>
      </c>
      <c r="H275" s="56">
        <v>65.599999999999994</v>
      </c>
      <c r="I275" s="52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  <c r="AP275" s="37"/>
      <c r="AQ275" s="37"/>
      <c r="AR275" s="37"/>
      <c r="AS275" s="37"/>
      <c r="AT275" s="37"/>
      <c r="AU275" s="37"/>
      <c r="AV275" s="37"/>
      <c r="AW275" s="37"/>
      <c r="AX275" s="37"/>
      <c r="AY275" s="37"/>
      <c r="AZ275" s="37"/>
      <c r="BA275" s="37"/>
      <c r="BB275" s="37"/>
      <c r="BC275" s="37"/>
      <c r="BD275" s="37"/>
      <c r="BE275" s="37"/>
      <c r="BF275" s="37"/>
      <c r="BG275" s="37"/>
      <c r="BH275" s="37"/>
      <c r="BI275" s="37"/>
      <c r="BJ275" s="37"/>
      <c r="BK275" s="37"/>
      <c r="BL275" s="37"/>
      <c r="BM275" s="37"/>
      <c r="BN275" s="37"/>
      <c r="BO275" s="37"/>
      <c r="BP275" s="37"/>
      <c r="BQ275" s="37"/>
      <c r="BR275" s="37"/>
      <c r="BS275" s="37"/>
      <c r="BT275" s="37"/>
      <c r="BU275" s="37"/>
      <c r="BV275" s="37"/>
      <c r="BW275" s="37"/>
      <c r="BX275" s="37"/>
      <c r="BY275" s="37"/>
      <c r="BZ275" s="37"/>
      <c r="CA275" s="37"/>
      <c r="CB275" s="37"/>
      <c r="CC275" s="37"/>
      <c r="CD275" s="37"/>
      <c r="CE275" s="37"/>
      <c r="CF275" s="37"/>
      <c r="CG275" s="37"/>
      <c r="CH275" s="37"/>
      <c r="CI275" s="37"/>
      <c r="CJ275" s="37"/>
      <c r="CK275" s="37"/>
      <c r="CL275" s="37"/>
      <c r="CM275" s="37"/>
      <c r="CN275" s="37"/>
      <c r="CO275" s="37"/>
      <c r="CP275" s="37"/>
      <c r="CQ275" s="37"/>
      <c r="CR275" s="37"/>
      <c r="CS275" s="37"/>
      <c r="CT275" s="37"/>
      <c r="CU275" s="37"/>
      <c r="CV275" s="37"/>
      <c r="CW275" s="37"/>
      <c r="CX275" s="37"/>
      <c r="CY275" s="37"/>
      <c r="CZ275" s="37"/>
      <c r="DA275" s="37"/>
      <c r="DB275" s="37"/>
      <c r="DC275" s="37"/>
      <c r="DD275" s="37"/>
      <c r="DE275" s="37"/>
      <c r="DF275" s="37"/>
      <c r="DG275" s="37"/>
      <c r="DH275" s="37"/>
      <c r="DI275" s="37"/>
      <c r="DJ275" s="37"/>
      <c r="DK275" s="37"/>
      <c r="DL275" s="37"/>
      <c r="DM275" s="37"/>
      <c r="DN275" s="37"/>
      <c r="DO275" s="37"/>
      <c r="DP275" s="37"/>
      <c r="DQ275" s="37"/>
      <c r="DR275" s="37"/>
      <c r="DS275" s="37"/>
      <c r="DT275" s="37"/>
      <c r="DU275" s="37"/>
      <c r="DV275" s="37"/>
      <c r="DW275" s="37"/>
      <c r="DX275" s="37"/>
      <c r="DY275" s="37"/>
      <c r="DZ275" s="37"/>
      <c r="EA275" s="37"/>
      <c r="EB275" s="37"/>
      <c r="EC275" s="37"/>
      <c r="ED275" s="37"/>
      <c r="EE275" s="37"/>
      <c r="EF275" s="37"/>
      <c r="EG275" s="37"/>
      <c r="EH275" s="37"/>
      <c r="EI275" s="37"/>
      <c r="EJ275" s="37"/>
      <c r="EK275" s="37"/>
      <c r="EL275" s="37"/>
      <c r="EM275" s="37"/>
      <c r="EN275" s="37"/>
      <c r="EO275" s="37"/>
      <c r="EP275" s="37"/>
      <c r="EQ275" s="37"/>
      <c r="ER275" s="37"/>
      <c r="ES275" s="37"/>
      <c r="ET275" s="37"/>
      <c r="EU275" s="37"/>
      <c r="EV275" s="37"/>
      <c r="EW275" s="37"/>
      <c r="EX275" s="37"/>
      <c r="EY275" s="37"/>
      <c r="EZ275" s="37"/>
      <c r="FA275" s="37"/>
      <c r="FB275" s="37"/>
      <c r="FC275" s="37"/>
      <c r="FD275" s="37"/>
      <c r="FE275" s="37"/>
      <c r="FF275" s="37"/>
      <c r="FG275" s="37"/>
      <c r="FH275" s="37"/>
      <c r="FI275" s="37"/>
      <c r="FJ275" s="37"/>
      <c r="FK275" s="37"/>
      <c r="FL275" s="37"/>
      <c r="FM275" s="37"/>
      <c r="FN275" s="37"/>
      <c r="FO275" s="37"/>
      <c r="FP275" s="37"/>
      <c r="FQ275" s="37"/>
      <c r="FR275" s="37"/>
      <c r="FS275" s="37"/>
      <c r="FT275" s="37"/>
      <c r="FU275" s="37"/>
      <c r="FV275" s="37"/>
      <c r="FW275" s="37"/>
      <c r="FX275" s="37"/>
      <c r="FY275" s="37"/>
      <c r="FZ275" s="37"/>
      <c r="GA275" s="37"/>
      <c r="GB275" s="37"/>
      <c r="GC275" s="37"/>
      <c r="GD275" s="37"/>
      <c r="GE275" s="37"/>
      <c r="GF275" s="37"/>
      <c r="GG275" s="37"/>
      <c r="GH275" s="37"/>
      <c r="GI275" s="37"/>
      <c r="GJ275" s="37"/>
      <c r="GK275" s="37"/>
      <c r="GL275" s="37"/>
      <c r="GM275" s="37"/>
      <c r="GN275" s="37"/>
      <c r="GO275" s="37"/>
      <c r="GP275" s="37"/>
      <c r="GQ275" s="37"/>
      <c r="GR275" s="37"/>
      <c r="GS275" s="37"/>
      <c r="GT275" s="37"/>
      <c r="GU275" s="37"/>
      <c r="GV275" s="37"/>
      <c r="GW275" s="37"/>
      <c r="GX275" s="37"/>
      <c r="GY275" s="37"/>
      <c r="GZ275" s="37"/>
      <c r="HA275" s="37"/>
      <c r="HB275" s="37"/>
      <c r="HC275" s="37"/>
      <c r="HD275" s="37"/>
      <c r="HE275" s="37"/>
      <c r="HF275" s="37"/>
      <c r="HG275" s="37"/>
      <c r="HH275" s="37"/>
      <c r="HI275" s="37"/>
      <c r="HJ275" s="37"/>
      <c r="HK275" s="37"/>
      <c r="HL275" s="37"/>
      <c r="HM275" s="37"/>
      <c r="HN275" s="37"/>
      <c r="HO275" s="37"/>
      <c r="HP275" s="37"/>
      <c r="HQ275" s="37"/>
      <c r="HR275" s="37"/>
      <c r="HS275" s="37"/>
      <c r="HT275" s="37"/>
      <c r="HU275" s="37"/>
      <c r="HV275" s="37"/>
      <c r="HW275" s="37"/>
      <c r="HX275" s="37"/>
      <c r="HY275" s="37"/>
      <c r="HZ275" s="37"/>
      <c r="IA275" s="5"/>
      <c r="IB275" s="5"/>
      <c r="IC275" s="5"/>
      <c r="ID275" s="5"/>
      <c r="IE275" s="5"/>
      <c r="IF275" s="5"/>
      <c r="IG275" s="5"/>
      <c r="IH275" s="5"/>
      <c r="II275" s="5"/>
    </row>
    <row r="276" spans="1:243" ht="16.5" customHeight="1">
      <c r="A276" s="33"/>
      <c r="B276" s="337" t="s">
        <v>14</v>
      </c>
      <c r="C276" s="337"/>
      <c r="D276" s="18">
        <v>180</v>
      </c>
      <c r="E276" s="19">
        <v>2.78</v>
      </c>
      <c r="F276" s="19">
        <v>0.67</v>
      </c>
      <c r="G276" s="19">
        <v>26</v>
      </c>
      <c r="H276" s="57">
        <v>125.11</v>
      </c>
      <c r="I276" s="80">
        <v>397</v>
      </c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  <c r="AZ276" s="22"/>
      <c r="BA276" s="22"/>
      <c r="BB276" s="22"/>
      <c r="BC276" s="22"/>
      <c r="BD276" s="22"/>
      <c r="BE276" s="22"/>
      <c r="BF276" s="22"/>
      <c r="BG276" s="22"/>
      <c r="BH276" s="22"/>
      <c r="BI276" s="22"/>
      <c r="BJ276" s="22"/>
      <c r="BK276" s="22"/>
      <c r="BL276" s="22"/>
      <c r="BM276" s="22"/>
      <c r="BN276" s="22"/>
      <c r="BO276" s="22"/>
      <c r="BP276" s="22"/>
      <c r="BQ276" s="22"/>
      <c r="BR276" s="22"/>
      <c r="BS276" s="22"/>
      <c r="BT276" s="22"/>
      <c r="BU276" s="22"/>
      <c r="BV276" s="22"/>
      <c r="BW276" s="22"/>
      <c r="BX276" s="22"/>
      <c r="BY276" s="22"/>
      <c r="BZ276" s="22"/>
      <c r="CA276" s="22"/>
      <c r="CB276" s="22"/>
      <c r="CC276" s="22"/>
      <c r="CD276" s="22"/>
      <c r="CE276" s="22"/>
      <c r="CF276" s="22"/>
      <c r="CG276" s="22"/>
      <c r="CH276" s="22"/>
      <c r="CI276" s="22"/>
      <c r="CJ276" s="22"/>
      <c r="CK276" s="22"/>
      <c r="CL276" s="22"/>
      <c r="CM276" s="22"/>
      <c r="CN276" s="22"/>
      <c r="CO276" s="22"/>
      <c r="CP276" s="22"/>
      <c r="CQ276" s="22"/>
      <c r="CR276" s="22"/>
      <c r="CS276" s="22"/>
      <c r="CT276" s="22"/>
      <c r="CU276" s="22"/>
      <c r="CV276" s="22"/>
      <c r="CW276" s="22"/>
      <c r="CX276" s="22"/>
      <c r="CY276" s="22"/>
      <c r="CZ276" s="22"/>
      <c r="DA276" s="22"/>
      <c r="DB276" s="22"/>
      <c r="DC276" s="22"/>
      <c r="DD276" s="22"/>
      <c r="DE276" s="22"/>
      <c r="DF276" s="22"/>
      <c r="DG276" s="22"/>
      <c r="DH276" s="22"/>
      <c r="DI276" s="22"/>
      <c r="DJ276" s="22"/>
      <c r="DK276" s="22"/>
      <c r="DL276" s="22"/>
      <c r="DM276" s="22"/>
      <c r="DN276" s="22"/>
      <c r="DO276" s="22"/>
      <c r="DP276" s="22"/>
      <c r="DQ276" s="22"/>
      <c r="DR276" s="22"/>
      <c r="DS276" s="22"/>
      <c r="DT276" s="22"/>
      <c r="DU276" s="22"/>
      <c r="DV276" s="22"/>
      <c r="DW276" s="22"/>
      <c r="DX276" s="22"/>
      <c r="DY276" s="22"/>
      <c r="DZ276" s="22"/>
      <c r="EA276" s="22"/>
      <c r="EB276" s="22"/>
      <c r="EC276" s="22"/>
      <c r="ED276" s="22"/>
      <c r="EE276" s="22"/>
      <c r="EF276" s="22"/>
      <c r="EG276" s="22"/>
      <c r="EH276" s="22"/>
      <c r="EI276" s="22"/>
      <c r="EJ276" s="22"/>
      <c r="EK276" s="22"/>
      <c r="EL276" s="22"/>
      <c r="EM276" s="22"/>
      <c r="EN276" s="22"/>
      <c r="EO276" s="22"/>
      <c r="EP276" s="22"/>
      <c r="EQ276" s="22"/>
      <c r="ER276" s="22"/>
      <c r="ES276" s="22"/>
      <c r="ET276" s="22"/>
      <c r="EU276" s="22"/>
      <c r="EV276" s="22"/>
      <c r="EW276" s="22"/>
      <c r="EX276" s="22"/>
      <c r="EY276" s="22"/>
      <c r="EZ276" s="22"/>
      <c r="FA276" s="22"/>
      <c r="FB276" s="22"/>
      <c r="FC276" s="22"/>
      <c r="FD276" s="22"/>
      <c r="FE276" s="22"/>
      <c r="FF276" s="22"/>
      <c r="FG276" s="22"/>
      <c r="FH276" s="22"/>
      <c r="FI276" s="22"/>
      <c r="FJ276" s="22"/>
      <c r="FK276" s="22"/>
      <c r="FL276" s="22"/>
      <c r="FM276" s="22"/>
      <c r="FN276" s="22"/>
      <c r="FO276" s="22"/>
      <c r="FP276" s="22"/>
      <c r="FQ276" s="22"/>
      <c r="FR276" s="22"/>
      <c r="FS276" s="22"/>
      <c r="FT276" s="22"/>
      <c r="FU276" s="22"/>
      <c r="FV276" s="22"/>
      <c r="FW276" s="22"/>
      <c r="FX276" s="22"/>
      <c r="FY276" s="22"/>
      <c r="FZ276" s="22"/>
      <c r="GA276" s="22"/>
      <c r="GB276" s="22"/>
      <c r="GC276" s="22"/>
      <c r="GD276" s="22"/>
      <c r="GE276" s="22"/>
      <c r="GF276" s="22"/>
      <c r="GG276" s="22"/>
      <c r="GH276" s="22"/>
      <c r="GI276" s="22"/>
      <c r="GJ276" s="22"/>
      <c r="GK276" s="22"/>
      <c r="GL276" s="22"/>
      <c r="GM276" s="22"/>
      <c r="GN276" s="22"/>
      <c r="GO276" s="22"/>
      <c r="GP276" s="22"/>
      <c r="GQ276" s="22"/>
      <c r="GR276" s="22"/>
      <c r="GS276" s="22"/>
      <c r="GT276" s="22"/>
      <c r="GU276" s="22"/>
      <c r="GV276" s="22"/>
      <c r="GW276" s="22"/>
      <c r="GX276" s="22"/>
      <c r="GY276" s="22"/>
      <c r="GZ276" s="22"/>
      <c r="HA276" s="22"/>
      <c r="HB276" s="22"/>
      <c r="HC276" s="22"/>
      <c r="HD276" s="22"/>
      <c r="HE276" s="22"/>
      <c r="HF276" s="22"/>
      <c r="HG276" s="22"/>
      <c r="HH276" s="22"/>
      <c r="HI276" s="22"/>
      <c r="HJ276" s="22"/>
      <c r="HK276" s="22"/>
      <c r="HL276" s="22"/>
      <c r="HM276" s="22"/>
      <c r="HN276" s="22"/>
      <c r="HO276" s="22"/>
      <c r="HP276" s="22"/>
      <c r="HQ276" s="22"/>
      <c r="HR276" s="22"/>
      <c r="HS276" s="22"/>
      <c r="HT276" s="22"/>
      <c r="HU276" s="22"/>
      <c r="HV276" s="22"/>
      <c r="HW276" s="22"/>
      <c r="HX276" s="22"/>
      <c r="HY276" s="22"/>
      <c r="HZ276" s="22"/>
      <c r="IA276" s="23"/>
      <c r="IB276" s="23"/>
      <c r="IC276" s="23"/>
      <c r="ID276" s="23"/>
      <c r="IE276" s="23"/>
      <c r="IF276" s="23"/>
      <c r="IG276" s="23"/>
      <c r="IH276" s="23"/>
      <c r="II276" s="23"/>
    </row>
    <row r="277" spans="1:243" ht="15.6">
      <c r="A277" s="331" t="s">
        <v>15</v>
      </c>
      <c r="B277" s="331"/>
      <c r="C277" s="331"/>
      <c r="D277" s="331"/>
      <c r="E277" s="100">
        <v>14.71</v>
      </c>
      <c r="F277" s="100">
        <v>13.16</v>
      </c>
      <c r="G277" s="100">
        <v>97.68</v>
      </c>
      <c r="H277" s="101">
        <v>572.77</v>
      </c>
      <c r="I277" s="102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7"/>
      <c r="AQ277" s="37"/>
      <c r="AR277" s="37"/>
      <c r="AS277" s="37"/>
      <c r="AT277" s="37"/>
      <c r="AU277" s="37"/>
      <c r="AV277" s="37"/>
      <c r="AW277" s="37"/>
      <c r="AX277" s="37"/>
      <c r="AY277" s="37"/>
      <c r="AZ277" s="37"/>
      <c r="BA277" s="37"/>
      <c r="BB277" s="37"/>
      <c r="BC277" s="37"/>
      <c r="BD277" s="37"/>
      <c r="BE277" s="37"/>
      <c r="BF277" s="37"/>
      <c r="BG277" s="37"/>
      <c r="BH277" s="37"/>
      <c r="BI277" s="37"/>
      <c r="BJ277" s="37"/>
      <c r="BK277" s="37"/>
      <c r="BL277" s="37"/>
      <c r="BM277" s="37"/>
      <c r="BN277" s="37"/>
      <c r="BO277" s="37"/>
      <c r="BP277" s="37"/>
      <c r="BQ277" s="37"/>
      <c r="BR277" s="37"/>
      <c r="BS277" s="37"/>
      <c r="BT277" s="37"/>
      <c r="BU277" s="37"/>
      <c r="BV277" s="37"/>
      <c r="BW277" s="37"/>
      <c r="BX277" s="37"/>
      <c r="BY277" s="37"/>
      <c r="BZ277" s="37"/>
      <c r="CA277" s="37"/>
      <c r="CB277" s="37"/>
      <c r="CC277" s="37"/>
      <c r="CD277" s="37"/>
      <c r="CE277" s="37"/>
      <c r="CF277" s="37"/>
      <c r="CG277" s="37"/>
      <c r="CH277" s="37"/>
      <c r="CI277" s="37"/>
      <c r="CJ277" s="37"/>
      <c r="CK277" s="37"/>
      <c r="CL277" s="37"/>
      <c r="CM277" s="37"/>
      <c r="CN277" s="37"/>
      <c r="CO277" s="37"/>
      <c r="CP277" s="37"/>
      <c r="CQ277" s="37"/>
      <c r="CR277" s="37"/>
      <c r="CS277" s="37"/>
      <c r="CT277" s="37"/>
      <c r="CU277" s="37"/>
      <c r="CV277" s="37"/>
      <c r="CW277" s="37"/>
      <c r="CX277" s="37"/>
      <c r="CY277" s="37"/>
      <c r="CZ277" s="37"/>
      <c r="DA277" s="37"/>
      <c r="DB277" s="37"/>
      <c r="DC277" s="37"/>
      <c r="DD277" s="37"/>
      <c r="DE277" s="37"/>
      <c r="DF277" s="37"/>
      <c r="DG277" s="37"/>
      <c r="DH277" s="37"/>
      <c r="DI277" s="37"/>
      <c r="DJ277" s="37"/>
      <c r="DK277" s="37"/>
      <c r="DL277" s="37"/>
      <c r="DM277" s="37"/>
      <c r="DN277" s="37"/>
      <c r="DO277" s="37"/>
      <c r="DP277" s="37"/>
      <c r="DQ277" s="37"/>
      <c r="DR277" s="37"/>
      <c r="DS277" s="37"/>
      <c r="DT277" s="37"/>
      <c r="DU277" s="37"/>
      <c r="DV277" s="37"/>
      <c r="DW277" s="37"/>
      <c r="DX277" s="37"/>
      <c r="DY277" s="37"/>
      <c r="DZ277" s="37"/>
      <c r="EA277" s="37"/>
      <c r="EB277" s="37"/>
      <c r="EC277" s="37"/>
      <c r="ED277" s="37"/>
      <c r="EE277" s="37"/>
      <c r="EF277" s="37"/>
      <c r="EG277" s="37"/>
      <c r="EH277" s="37"/>
      <c r="EI277" s="37"/>
      <c r="EJ277" s="37"/>
      <c r="EK277" s="37"/>
      <c r="EL277" s="37"/>
      <c r="EM277" s="37"/>
      <c r="EN277" s="37"/>
      <c r="EO277" s="37"/>
      <c r="EP277" s="37"/>
      <c r="EQ277" s="37"/>
      <c r="ER277" s="37"/>
      <c r="ES277" s="37"/>
      <c r="ET277" s="37"/>
      <c r="EU277" s="37"/>
      <c r="EV277" s="37"/>
      <c r="EW277" s="37"/>
      <c r="EX277" s="37"/>
      <c r="EY277" s="37"/>
      <c r="EZ277" s="37"/>
      <c r="FA277" s="37"/>
      <c r="FB277" s="37"/>
      <c r="FC277" s="37"/>
      <c r="FD277" s="37"/>
      <c r="FE277" s="37"/>
      <c r="FF277" s="37"/>
      <c r="FG277" s="37"/>
      <c r="FH277" s="37"/>
      <c r="FI277" s="37"/>
      <c r="FJ277" s="37"/>
      <c r="FK277" s="37"/>
      <c r="FL277" s="37"/>
      <c r="FM277" s="37"/>
      <c r="FN277" s="37"/>
      <c r="FO277" s="37"/>
      <c r="FP277" s="37"/>
      <c r="FQ277" s="37"/>
      <c r="FR277" s="37"/>
      <c r="FS277" s="37"/>
      <c r="FT277" s="37"/>
      <c r="FU277" s="37"/>
      <c r="FV277" s="37"/>
      <c r="FW277" s="37"/>
      <c r="FX277" s="37"/>
      <c r="FY277" s="37"/>
      <c r="FZ277" s="37"/>
      <c r="GA277" s="37"/>
      <c r="GB277" s="37"/>
      <c r="GC277" s="37"/>
      <c r="GD277" s="37"/>
      <c r="GE277" s="37"/>
      <c r="GF277" s="37"/>
      <c r="GG277" s="37"/>
      <c r="GH277" s="37"/>
      <c r="GI277" s="37"/>
      <c r="GJ277" s="37"/>
      <c r="GK277" s="37"/>
      <c r="GL277" s="37"/>
      <c r="GM277" s="37"/>
      <c r="GN277" s="37"/>
      <c r="GO277" s="37"/>
      <c r="GP277" s="37"/>
      <c r="GQ277" s="37"/>
      <c r="GR277" s="37"/>
      <c r="GS277" s="37"/>
      <c r="GT277" s="37"/>
      <c r="GU277" s="37"/>
      <c r="GV277" s="37"/>
      <c r="GW277" s="37"/>
      <c r="GX277" s="37"/>
      <c r="GY277" s="37"/>
      <c r="GZ277" s="37"/>
      <c r="HA277" s="37"/>
      <c r="HB277" s="37"/>
      <c r="HC277" s="37"/>
      <c r="HD277" s="37"/>
      <c r="HE277" s="37"/>
      <c r="HF277" s="37"/>
      <c r="HG277" s="37"/>
      <c r="HH277" s="37"/>
      <c r="HI277" s="37"/>
      <c r="HJ277" s="37"/>
      <c r="HK277" s="37"/>
      <c r="HL277" s="37"/>
      <c r="HM277" s="37"/>
      <c r="HN277" s="37"/>
      <c r="HO277" s="37"/>
      <c r="HP277" s="37"/>
      <c r="HQ277" s="37"/>
      <c r="HR277" s="37"/>
      <c r="HS277" s="37"/>
      <c r="HT277" s="37"/>
      <c r="HU277" s="37"/>
      <c r="HV277" s="37"/>
      <c r="HW277" s="37"/>
      <c r="HX277" s="37"/>
      <c r="HY277" s="37"/>
      <c r="HZ277" s="37"/>
      <c r="IA277" s="5"/>
      <c r="IB277" s="5"/>
      <c r="IC277" s="5"/>
      <c r="ID277" s="5"/>
      <c r="IE277" s="5"/>
      <c r="IF277" s="5"/>
      <c r="IG277" s="5"/>
      <c r="IH277" s="5"/>
      <c r="II277" s="5"/>
    </row>
    <row r="278" spans="1:243" ht="16.5" customHeight="1">
      <c r="A278" s="338" t="s">
        <v>16</v>
      </c>
      <c r="B278" s="338"/>
      <c r="C278" s="338"/>
      <c r="D278" s="338"/>
      <c r="E278" s="338"/>
      <c r="F278" s="338"/>
      <c r="G278" s="338"/>
      <c r="H278" s="338"/>
      <c r="I278" s="338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  <c r="AN278" s="37"/>
      <c r="AO278" s="37"/>
      <c r="AP278" s="37"/>
      <c r="AQ278" s="37"/>
      <c r="AR278" s="37"/>
      <c r="AS278" s="37"/>
      <c r="AT278" s="37"/>
      <c r="AU278" s="37"/>
      <c r="AV278" s="37"/>
      <c r="AW278" s="37"/>
      <c r="AX278" s="37"/>
      <c r="AY278" s="37"/>
      <c r="AZ278" s="37"/>
      <c r="BA278" s="37"/>
      <c r="BB278" s="37"/>
      <c r="BC278" s="37"/>
      <c r="BD278" s="37"/>
      <c r="BE278" s="37"/>
      <c r="BF278" s="37"/>
      <c r="BG278" s="37"/>
      <c r="BH278" s="37"/>
      <c r="BI278" s="37"/>
      <c r="BJ278" s="37"/>
      <c r="BK278" s="37"/>
      <c r="BL278" s="37"/>
      <c r="BM278" s="37"/>
      <c r="BN278" s="37"/>
      <c r="BO278" s="37"/>
      <c r="BP278" s="37"/>
      <c r="BQ278" s="37"/>
      <c r="BR278" s="37"/>
      <c r="BS278" s="37"/>
      <c r="BT278" s="37"/>
      <c r="BU278" s="37"/>
      <c r="BV278" s="37"/>
      <c r="BW278" s="37"/>
      <c r="BX278" s="37"/>
      <c r="BY278" s="37"/>
      <c r="BZ278" s="37"/>
      <c r="CA278" s="37"/>
      <c r="CB278" s="37"/>
      <c r="CC278" s="37"/>
      <c r="CD278" s="37"/>
      <c r="CE278" s="37"/>
      <c r="CF278" s="37"/>
      <c r="CG278" s="37"/>
      <c r="CH278" s="37"/>
      <c r="CI278" s="37"/>
      <c r="CJ278" s="37"/>
      <c r="CK278" s="37"/>
      <c r="CL278" s="37"/>
      <c r="CM278" s="37"/>
      <c r="CN278" s="37"/>
      <c r="CO278" s="37"/>
      <c r="CP278" s="37"/>
      <c r="CQ278" s="37"/>
      <c r="CR278" s="37"/>
      <c r="CS278" s="37"/>
      <c r="CT278" s="37"/>
      <c r="CU278" s="37"/>
      <c r="CV278" s="37"/>
      <c r="CW278" s="37"/>
      <c r="CX278" s="37"/>
      <c r="CY278" s="37"/>
      <c r="CZ278" s="37"/>
      <c r="DA278" s="37"/>
      <c r="DB278" s="37"/>
      <c r="DC278" s="37"/>
      <c r="DD278" s="37"/>
      <c r="DE278" s="37"/>
      <c r="DF278" s="37"/>
      <c r="DG278" s="37"/>
      <c r="DH278" s="37"/>
      <c r="DI278" s="37"/>
      <c r="DJ278" s="37"/>
      <c r="DK278" s="37"/>
      <c r="DL278" s="37"/>
      <c r="DM278" s="37"/>
      <c r="DN278" s="37"/>
      <c r="DO278" s="37"/>
      <c r="DP278" s="37"/>
      <c r="DQ278" s="37"/>
      <c r="DR278" s="37"/>
      <c r="DS278" s="37"/>
      <c r="DT278" s="37"/>
      <c r="DU278" s="37"/>
      <c r="DV278" s="37"/>
      <c r="DW278" s="37"/>
      <c r="DX278" s="37"/>
      <c r="DY278" s="37"/>
      <c r="DZ278" s="37"/>
      <c r="EA278" s="37"/>
      <c r="EB278" s="37"/>
      <c r="EC278" s="37"/>
      <c r="ED278" s="37"/>
      <c r="EE278" s="37"/>
      <c r="EF278" s="37"/>
      <c r="EG278" s="37"/>
      <c r="EH278" s="37"/>
      <c r="EI278" s="37"/>
      <c r="EJ278" s="37"/>
      <c r="EK278" s="37"/>
      <c r="EL278" s="37"/>
      <c r="EM278" s="37"/>
      <c r="EN278" s="37"/>
      <c r="EO278" s="37"/>
      <c r="EP278" s="37"/>
      <c r="EQ278" s="37"/>
      <c r="ER278" s="37"/>
      <c r="ES278" s="37"/>
      <c r="ET278" s="37"/>
      <c r="EU278" s="37"/>
      <c r="EV278" s="37"/>
      <c r="EW278" s="37"/>
      <c r="EX278" s="37"/>
      <c r="EY278" s="37"/>
      <c r="EZ278" s="37"/>
      <c r="FA278" s="37"/>
      <c r="FB278" s="37"/>
      <c r="FC278" s="37"/>
      <c r="FD278" s="37"/>
      <c r="FE278" s="37"/>
      <c r="FF278" s="37"/>
      <c r="FG278" s="37"/>
      <c r="FH278" s="37"/>
      <c r="FI278" s="37"/>
      <c r="FJ278" s="37"/>
      <c r="FK278" s="37"/>
      <c r="FL278" s="37"/>
      <c r="FM278" s="37"/>
      <c r="FN278" s="37"/>
      <c r="FO278" s="37"/>
      <c r="FP278" s="37"/>
      <c r="FQ278" s="37"/>
      <c r="FR278" s="37"/>
      <c r="FS278" s="37"/>
      <c r="FT278" s="37"/>
      <c r="FU278" s="37"/>
      <c r="FV278" s="37"/>
      <c r="FW278" s="37"/>
      <c r="FX278" s="37"/>
      <c r="FY278" s="37"/>
      <c r="FZ278" s="37"/>
      <c r="GA278" s="37"/>
      <c r="GB278" s="37"/>
      <c r="GC278" s="37"/>
      <c r="GD278" s="37"/>
      <c r="GE278" s="37"/>
      <c r="GF278" s="37"/>
      <c r="GG278" s="37"/>
      <c r="GH278" s="37"/>
      <c r="GI278" s="37"/>
      <c r="GJ278" s="37"/>
      <c r="GK278" s="37"/>
      <c r="GL278" s="37"/>
      <c r="GM278" s="37"/>
      <c r="GN278" s="37"/>
      <c r="GO278" s="37"/>
      <c r="GP278" s="37"/>
      <c r="GQ278" s="37"/>
      <c r="GR278" s="37"/>
      <c r="GS278" s="37"/>
      <c r="GT278" s="37"/>
      <c r="GU278" s="37"/>
      <c r="GV278" s="37"/>
      <c r="GW278" s="37"/>
      <c r="GX278" s="37"/>
      <c r="GY278" s="37"/>
      <c r="GZ278" s="37"/>
      <c r="HA278" s="37"/>
      <c r="HB278" s="37"/>
      <c r="HC278" s="37"/>
      <c r="HD278" s="37"/>
      <c r="HE278" s="37"/>
      <c r="HF278" s="37"/>
      <c r="HG278" s="37"/>
      <c r="HH278" s="37"/>
      <c r="HI278" s="37"/>
      <c r="HJ278" s="37"/>
      <c r="HK278" s="37"/>
      <c r="HL278" s="37"/>
      <c r="HM278" s="37"/>
      <c r="HN278" s="37"/>
      <c r="HO278" s="37"/>
      <c r="HP278" s="37"/>
      <c r="HQ278" s="37"/>
      <c r="HR278" s="37"/>
      <c r="HS278" s="37"/>
      <c r="HT278" s="37"/>
      <c r="HU278" s="37"/>
      <c r="HV278" s="37"/>
      <c r="HW278" s="37"/>
      <c r="HX278" s="37"/>
      <c r="HY278" s="37"/>
      <c r="HZ278" s="37"/>
      <c r="IA278" s="5"/>
      <c r="IB278" s="5"/>
      <c r="IC278" s="5"/>
      <c r="ID278" s="5"/>
      <c r="IE278" s="5"/>
      <c r="IF278" s="5"/>
      <c r="IG278" s="5"/>
      <c r="IH278" s="5"/>
      <c r="II278" s="5"/>
    </row>
    <row r="279" spans="1:243" ht="15.75" customHeight="1">
      <c r="A279" s="147"/>
      <c r="B279" s="339" t="s">
        <v>17</v>
      </c>
      <c r="C279" s="339"/>
      <c r="D279" s="129">
        <v>100</v>
      </c>
      <c r="E279" s="130">
        <v>1.3</v>
      </c>
      <c r="F279" s="130">
        <v>3.23</v>
      </c>
      <c r="G279" s="130">
        <v>6.45</v>
      </c>
      <c r="H279" s="130">
        <v>60.4</v>
      </c>
      <c r="I279" s="225">
        <v>45</v>
      </c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  <c r="AX279" s="22"/>
      <c r="AY279" s="22"/>
      <c r="AZ279" s="22"/>
      <c r="BA279" s="22"/>
      <c r="BB279" s="22"/>
      <c r="BC279" s="22"/>
      <c r="BD279" s="22"/>
      <c r="BE279" s="22"/>
      <c r="BF279" s="22"/>
      <c r="BG279" s="22"/>
      <c r="BH279" s="22"/>
      <c r="BI279" s="22"/>
      <c r="BJ279" s="22"/>
      <c r="BK279" s="22"/>
      <c r="BL279" s="22"/>
      <c r="BM279" s="22"/>
      <c r="BN279" s="22"/>
      <c r="BO279" s="22"/>
      <c r="BP279" s="22"/>
      <c r="BQ279" s="22"/>
      <c r="BR279" s="22"/>
      <c r="BS279" s="22"/>
      <c r="BT279" s="22"/>
      <c r="BU279" s="22"/>
      <c r="BV279" s="22"/>
      <c r="BW279" s="22"/>
      <c r="BX279" s="22"/>
      <c r="BY279" s="22"/>
      <c r="BZ279" s="22"/>
      <c r="CA279" s="22"/>
      <c r="CB279" s="22"/>
      <c r="CC279" s="22"/>
      <c r="CD279" s="22"/>
      <c r="CE279" s="22"/>
      <c r="CF279" s="22"/>
      <c r="CG279" s="22"/>
      <c r="CH279" s="22"/>
      <c r="CI279" s="22"/>
      <c r="CJ279" s="22"/>
      <c r="CK279" s="22"/>
      <c r="CL279" s="22"/>
      <c r="CM279" s="22"/>
      <c r="CN279" s="22"/>
      <c r="CO279" s="22"/>
      <c r="CP279" s="22"/>
      <c r="CQ279" s="22"/>
      <c r="CR279" s="22"/>
      <c r="CS279" s="22"/>
      <c r="CT279" s="22"/>
      <c r="CU279" s="22"/>
      <c r="CV279" s="22"/>
      <c r="CW279" s="22"/>
      <c r="CX279" s="22"/>
      <c r="CY279" s="22"/>
      <c r="CZ279" s="22"/>
      <c r="DA279" s="22"/>
      <c r="DB279" s="22"/>
      <c r="DC279" s="22"/>
      <c r="DD279" s="22"/>
      <c r="DE279" s="22"/>
      <c r="DF279" s="22"/>
      <c r="DG279" s="22"/>
      <c r="DH279" s="22"/>
      <c r="DI279" s="22"/>
      <c r="DJ279" s="22"/>
      <c r="DK279" s="22"/>
      <c r="DL279" s="22"/>
      <c r="DM279" s="22"/>
      <c r="DN279" s="22"/>
      <c r="DO279" s="22"/>
      <c r="DP279" s="22"/>
      <c r="DQ279" s="22"/>
      <c r="DR279" s="22"/>
      <c r="DS279" s="22"/>
      <c r="DT279" s="22"/>
      <c r="DU279" s="22"/>
      <c r="DV279" s="22"/>
      <c r="DW279" s="22"/>
      <c r="DX279" s="22"/>
      <c r="DY279" s="22"/>
      <c r="DZ279" s="22"/>
      <c r="EA279" s="22"/>
      <c r="EB279" s="22"/>
      <c r="EC279" s="22"/>
      <c r="ED279" s="22"/>
      <c r="EE279" s="22"/>
      <c r="EF279" s="22"/>
      <c r="EG279" s="22"/>
      <c r="EH279" s="22"/>
      <c r="EI279" s="22"/>
      <c r="EJ279" s="22"/>
      <c r="EK279" s="22"/>
      <c r="EL279" s="22"/>
      <c r="EM279" s="22"/>
      <c r="EN279" s="22"/>
      <c r="EO279" s="22"/>
      <c r="EP279" s="22"/>
      <c r="EQ279" s="22"/>
      <c r="ER279" s="22"/>
      <c r="ES279" s="22"/>
      <c r="ET279" s="22"/>
      <c r="EU279" s="22"/>
      <c r="EV279" s="22"/>
      <c r="EW279" s="22"/>
      <c r="EX279" s="22"/>
      <c r="EY279" s="22"/>
      <c r="EZ279" s="22"/>
      <c r="FA279" s="22"/>
      <c r="FB279" s="22"/>
      <c r="FC279" s="22"/>
      <c r="FD279" s="22"/>
      <c r="FE279" s="22"/>
      <c r="FF279" s="22"/>
      <c r="FG279" s="22"/>
      <c r="FH279" s="22"/>
      <c r="FI279" s="22"/>
      <c r="FJ279" s="22"/>
      <c r="FK279" s="22"/>
      <c r="FL279" s="22"/>
      <c r="FM279" s="22"/>
      <c r="FN279" s="22"/>
      <c r="FO279" s="22"/>
      <c r="FP279" s="22"/>
      <c r="FQ279" s="22"/>
      <c r="FR279" s="22"/>
      <c r="FS279" s="22"/>
      <c r="FT279" s="22"/>
      <c r="FU279" s="22"/>
      <c r="FV279" s="22"/>
      <c r="FW279" s="22"/>
      <c r="FX279" s="22"/>
      <c r="FY279" s="22"/>
      <c r="FZ279" s="22"/>
      <c r="GA279" s="22"/>
      <c r="GB279" s="22"/>
      <c r="GC279" s="22"/>
      <c r="GD279" s="22"/>
      <c r="GE279" s="22"/>
      <c r="GF279" s="22"/>
      <c r="GG279" s="22"/>
      <c r="GH279" s="22"/>
      <c r="GI279" s="22"/>
      <c r="GJ279" s="22"/>
      <c r="GK279" s="22"/>
      <c r="GL279" s="22"/>
      <c r="GM279" s="22"/>
      <c r="GN279" s="22"/>
      <c r="GO279" s="22"/>
      <c r="GP279" s="22"/>
      <c r="GQ279" s="22"/>
      <c r="GR279" s="22"/>
      <c r="GS279" s="22"/>
      <c r="GT279" s="22"/>
      <c r="GU279" s="22"/>
      <c r="GV279" s="22"/>
      <c r="GW279" s="22"/>
      <c r="GX279" s="22"/>
      <c r="GY279" s="22"/>
      <c r="GZ279" s="22"/>
      <c r="HA279" s="22"/>
      <c r="HB279" s="22"/>
      <c r="HC279" s="22"/>
      <c r="HD279" s="22"/>
      <c r="HE279" s="22"/>
      <c r="HF279" s="22"/>
      <c r="HG279" s="22"/>
      <c r="HH279" s="22"/>
      <c r="HI279" s="22"/>
      <c r="HJ279" s="22"/>
      <c r="HK279" s="22"/>
      <c r="HL279" s="22"/>
      <c r="HM279" s="22"/>
      <c r="HN279" s="22"/>
      <c r="HO279" s="22"/>
      <c r="HP279" s="22"/>
      <c r="HQ279" s="22"/>
      <c r="HR279" s="22"/>
      <c r="HS279" s="22"/>
      <c r="HT279" s="22"/>
      <c r="HU279" s="22"/>
      <c r="HV279" s="22"/>
      <c r="HW279" s="22"/>
      <c r="HX279" s="22"/>
      <c r="HY279" s="22"/>
      <c r="HZ279" s="22"/>
      <c r="IA279" s="23"/>
      <c r="IB279" s="23"/>
      <c r="IC279" s="23"/>
      <c r="ID279" s="23"/>
      <c r="IE279" s="23"/>
      <c r="IF279" s="23"/>
      <c r="IG279" s="23"/>
      <c r="IH279" s="23"/>
      <c r="II279" s="23"/>
    </row>
    <row r="280" spans="1:243" ht="15.75" customHeight="1">
      <c r="A280" s="226"/>
      <c r="B280" s="329" t="s">
        <v>94</v>
      </c>
      <c r="C280" s="329"/>
      <c r="D280" s="55">
        <v>250</v>
      </c>
      <c r="E280" s="14">
        <v>8.59</v>
      </c>
      <c r="F280" s="14">
        <v>8.4</v>
      </c>
      <c r="G280" s="14">
        <v>14.33</v>
      </c>
      <c r="H280" s="14">
        <v>171.39</v>
      </c>
      <c r="I280" s="47">
        <v>106</v>
      </c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  <c r="AX280" s="22"/>
      <c r="AY280" s="22"/>
      <c r="AZ280" s="22"/>
      <c r="BA280" s="22"/>
      <c r="BB280" s="22"/>
      <c r="BC280" s="22"/>
      <c r="BD280" s="22"/>
      <c r="BE280" s="22"/>
      <c r="BF280" s="22"/>
      <c r="BG280" s="22"/>
      <c r="BH280" s="22"/>
      <c r="BI280" s="22"/>
      <c r="BJ280" s="22"/>
      <c r="BK280" s="22"/>
      <c r="BL280" s="22"/>
      <c r="BM280" s="22"/>
      <c r="BN280" s="22"/>
      <c r="BO280" s="22"/>
      <c r="BP280" s="22"/>
      <c r="BQ280" s="22"/>
      <c r="BR280" s="22"/>
      <c r="BS280" s="22"/>
      <c r="BT280" s="22"/>
      <c r="BU280" s="22"/>
      <c r="BV280" s="22"/>
      <c r="BW280" s="22"/>
      <c r="BX280" s="22"/>
      <c r="BY280" s="22"/>
      <c r="BZ280" s="22"/>
      <c r="CA280" s="22"/>
      <c r="CB280" s="22"/>
      <c r="CC280" s="22"/>
      <c r="CD280" s="22"/>
      <c r="CE280" s="22"/>
      <c r="CF280" s="22"/>
      <c r="CG280" s="22"/>
      <c r="CH280" s="22"/>
      <c r="CI280" s="22"/>
      <c r="CJ280" s="22"/>
      <c r="CK280" s="22"/>
      <c r="CL280" s="22"/>
      <c r="CM280" s="22"/>
      <c r="CN280" s="22"/>
      <c r="CO280" s="22"/>
      <c r="CP280" s="22"/>
      <c r="CQ280" s="22"/>
      <c r="CR280" s="22"/>
      <c r="CS280" s="22"/>
      <c r="CT280" s="22"/>
      <c r="CU280" s="22"/>
      <c r="CV280" s="22"/>
      <c r="CW280" s="22"/>
      <c r="CX280" s="22"/>
      <c r="CY280" s="22"/>
      <c r="CZ280" s="22"/>
      <c r="DA280" s="22"/>
      <c r="DB280" s="22"/>
      <c r="DC280" s="22"/>
      <c r="DD280" s="22"/>
      <c r="DE280" s="22"/>
      <c r="DF280" s="22"/>
      <c r="DG280" s="22"/>
      <c r="DH280" s="22"/>
      <c r="DI280" s="22"/>
      <c r="DJ280" s="22"/>
      <c r="DK280" s="22"/>
      <c r="DL280" s="22"/>
      <c r="DM280" s="22"/>
      <c r="DN280" s="22"/>
      <c r="DO280" s="22"/>
      <c r="DP280" s="22"/>
      <c r="DQ280" s="22"/>
      <c r="DR280" s="22"/>
      <c r="DS280" s="22"/>
      <c r="DT280" s="22"/>
      <c r="DU280" s="22"/>
      <c r="DV280" s="22"/>
      <c r="DW280" s="22"/>
      <c r="DX280" s="22"/>
      <c r="DY280" s="22"/>
      <c r="DZ280" s="22"/>
      <c r="EA280" s="22"/>
      <c r="EB280" s="22"/>
      <c r="EC280" s="22"/>
      <c r="ED280" s="22"/>
      <c r="EE280" s="22"/>
      <c r="EF280" s="22"/>
      <c r="EG280" s="22"/>
      <c r="EH280" s="22"/>
      <c r="EI280" s="22"/>
      <c r="EJ280" s="22"/>
      <c r="EK280" s="22"/>
      <c r="EL280" s="22"/>
      <c r="EM280" s="22"/>
      <c r="EN280" s="22"/>
      <c r="EO280" s="22"/>
      <c r="EP280" s="22"/>
      <c r="EQ280" s="22"/>
      <c r="ER280" s="22"/>
      <c r="ES280" s="22"/>
      <c r="ET280" s="22"/>
      <c r="EU280" s="22"/>
      <c r="EV280" s="22"/>
      <c r="EW280" s="22"/>
      <c r="EX280" s="22"/>
      <c r="EY280" s="22"/>
      <c r="EZ280" s="22"/>
      <c r="FA280" s="22"/>
      <c r="FB280" s="22"/>
      <c r="FC280" s="22"/>
      <c r="FD280" s="22"/>
      <c r="FE280" s="22"/>
      <c r="FF280" s="22"/>
      <c r="FG280" s="22"/>
      <c r="FH280" s="22"/>
      <c r="FI280" s="22"/>
      <c r="FJ280" s="22"/>
      <c r="FK280" s="22"/>
      <c r="FL280" s="22"/>
      <c r="FM280" s="22"/>
      <c r="FN280" s="22"/>
      <c r="FO280" s="22"/>
      <c r="FP280" s="22"/>
      <c r="FQ280" s="22"/>
      <c r="FR280" s="22"/>
      <c r="FS280" s="22"/>
      <c r="FT280" s="22"/>
      <c r="FU280" s="22"/>
      <c r="FV280" s="22"/>
      <c r="FW280" s="22"/>
      <c r="FX280" s="22"/>
      <c r="FY280" s="22"/>
      <c r="FZ280" s="22"/>
      <c r="GA280" s="22"/>
      <c r="GB280" s="22"/>
      <c r="GC280" s="22"/>
      <c r="GD280" s="22"/>
      <c r="GE280" s="22"/>
      <c r="GF280" s="22"/>
      <c r="GG280" s="22"/>
      <c r="GH280" s="22"/>
      <c r="GI280" s="22"/>
      <c r="GJ280" s="22"/>
      <c r="GK280" s="22"/>
      <c r="GL280" s="22"/>
      <c r="GM280" s="22"/>
      <c r="GN280" s="22"/>
      <c r="GO280" s="22"/>
      <c r="GP280" s="22"/>
      <c r="GQ280" s="22"/>
      <c r="GR280" s="22"/>
      <c r="GS280" s="22"/>
      <c r="GT280" s="22"/>
      <c r="GU280" s="22"/>
      <c r="GV280" s="22"/>
      <c r="GW280" s="22"/>
      <c r="GX280" s="22"/>
      <c r="GY280" s="22"/>
      <c r="GZ280" s="22"/>
      <c r="HA280" s="22"/>
      <c r="HB280" s="22"/>
      <c r="HC280" s="22"/>
      <c r="HD280" s="22"/>
      <c r="HE280" s="22"/>
      <c r="HF280" s="22"/>
      <c r="HG280" s="22"/>
      <c r="HH280" s="22"/>
      <c r="HI280" s="22"/>
      <c r="HJ280" s="22"/>
      <c r="HK280" s="22"/>
      <c r="HL280" s="22"/>
      <c r="HM280" s="22"/>
      <c r="HN280" s="22"/>
      <c r="HO280" s="22"/>
      <c r="HP280" s="22"/>
      <c r="HQ280" s="22"/>
      <c r="HR280" s="22"/>
      <c r="HS280" s="22"/>
      <c r="HT280" s="22"/>
      <c r="HU280" s="22"/>
      <c r="HV280" s="22"/>
      <c r="HW280" s="22"/>
      <c r="HX280" s="22"/>
      <c r="HY280" s="22"/>
      <c r="HZ280" s="22"/>
      <c r="IA280" s="23"/>
      <c r="IB280" s="23"/>
      <c r="IC280" s="23"/>
      <c r="ID280" s="23"/>
      <c r="IE280" s="23"/>
      <c r="IF280" s="23"/>
      <c r="IG280" s="23"/>
      <c r="IH280" s="23"/>
      <c r="II280" s="23"/>
    </row>
    <row r="281" spans="1:243" ht="15.75" customHeight="1">
      <c r="A281" s="114"/>
      <c r="B281" s="328" t="s">
        <v>48</v>
      </c>
      <c r="C281" s="328"/>
      <c r="D281" s="227">
        <v>230</v>
      </c>
      <c r="E281" s="49">
        <v>16.7</v>
      </c>
      <c r="F281" s="49">
        <v>10.25</v>
      </c>
      <c r="G281" s="49">
        <v>35.22</v>
      </c>
      <c r="H281" s="49">
        <v>300.97000000000003</v>
      </c>
      <c r="I281" s="115">
        <v>291</v>
      </c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22"/>
      <c r="AY281" s="22"/>
      <c r="AZ281" s="22"/>
      <c r="BA281" s="22"/>
      <c r="BB281" s="22"/>
      <c r="BC281" s="22"/>
      <c r="BD281" s="22"/>
      <c r="BE281" s="22"/>
      <c r="BF281" s="22"/>
      <c r="BG281" s="22"/>
      <c r="BH281" s="22"/>
      <c r="BI281" s="22"/>
      <c r="BJ281" s="22"/>
      <c r="BK281" s="22"/>
      <c r="BL281" s="22"/>
      <c r="BM281" s="22"/>
      <c r="BN281" s="22"/>
      <c r="BO281" s="22"/>
      <c r="BP281" s="22"/>
      <c r="BQ281" s="22"/>
      <c r="BR281" s="22"/>
      <c r="BS281" s="22"/>
      <c r="BT281" s="22"/>
      <c r="BU281" s="22"/>
      <c r="BV281" s="22"/>
      <c r="BW281" s="22"/>
      <c r="BX281" s="22"/>
      <c r="BY281" s="22"/>
      <c r="BZ281" s="22"/>
      <c r="CA281" s="22"/>
      <c r="CB281" s="22"/>
      <c r="CC281" s="22"/>
      <c r="CD281" s="22"/>
      <c r="CE281" s="22"/>
      <c r="CF281" s="22"/>
      <c r="CG281" s="22"/>
      <c r="CH281" s="22"/>
      <c r="CI281" s="22"/>
      <c r="CJ281" s="22"/>
      <c r="CK281" s="22"/>
      <c r="CL281" s="22"/>
      <c r="CM281" s="22"/>
      <c r="CN281" s="22"/>
      <c r="CO281" s="22"/>
      <c r="CP281" s="22"/>
      <c r="CQ281" s="22"/>
      <c r="CR281" s="22"/>
      <c r="CS281" s="22"/>
      <c r="CT281" s="22"/>
      <c r="CU281" s="22"/>
      <c r="CV281" s="22"/>
      <c r="CW281" s="22"/>
      <c r="CX281" s="22"/>
      <c r="CY281" s="22"/>
      <c r="CZ281" s="22"/>
      <c r="DA281" s="22"/>
      <c r="DB281" s="22"/>
      <c r="DC281" s="22"/>
      <c r="DD281" s="22"/>
      <c r="DE281" s="22"/>
      <c r="DF281" s="22"/>
      <c r="DG281" s="22"/>
      <c r="DH281" s="22"/>
      <c r="DI281" s="22"/>
      <c r="DJ281" s="22"/>
      <c r="DK281" s="22"/>
      <c r="DL281" s="22"/>
      <c r="DM281" s="22"/>
      <c r="DN281" s="22"/>
      <c r="DO281" s="22"/>
      <c r="DP281" s="22"/>
      <c r="DQ281" s="22"/>
      <c r="DR281" s="22"/>
      <c r="DS281" s="22"/>
      <c r="DT281" s="22"/>
      <c r="DU281" s="22"/>
      <c r="DV281" s="22"/>
      <c r="DW281" s="22"/>
      <c r="DX281" s="22"/>
      <c r="DY281" s="22"/>
      <c r="DZ281" s="22"/>
      <c r="EA281" s="22"/>
      <c r="EB281" s="22"/>
      <c r="EC281" s="22"/>
      <c r="ED281" s="22"/>
      <c r="EE281" s="22"/>
      <c r="EF281" s="22"/>
      <c r="EG281" s="22"/>
      <c r="EH281" s="22"/>
      <c r="EI281" s="22"/>
      <c r="EJ281" s="22"/>
      <c r="EK281" s="22"/>
      <c r="EL281" s="22"/>
      <c r="EM281" s="22"/>
      <c r="EN281" s="22"/>
      <c r="EO281" s="22"/>
      <c r="EP281" s="22"/>
      <c r="EQ281" s="22"/>
      <c r="ER281" s="22"/>
      <c r="ES281" s="22"/>
      <c r="ET281" s="22"/>
      <c r="EU281" s="22"/>
      <c r="EV281" s="22"/>
      <c r="EW281" s="22"/>
      <c r="EX281" s="22"/>
      <c r="EY281" s="22"/>
      <c r="EZ281" s="22"/>
      <c r="FA281" s="22"/>
      <c r="FB281" s="22"/>
      <c r="FC281" s="22"/>
      <c r="FD281" s="22"/>
      <c r="FE281" s="22"/>
      <c r="FF281" s="22"/>
      <c r="FG281" s="22"/>
      <c r="FH281" s="22"/>
      <c r="FI281" s="22"/>
      <c r="FJ281" s="22"/>
      <c r="FK281" s="22"/>
      <c r="FL281" s="22"/>
      <c r="FM281" s="22"/>
      <c r="FN281" s="22"/>
      <c r="FO281" s="22"/>
      <c r="FP281" s="22"/>
      <c r="FQ281" s="22"/>
      <c r="FR281" s="22"/>
      <c r="FS281" s="22"/>
      <c r="FT281" s="22"/>
      <c r="FU281" s="22"/>
      <c r="FV281" s="22"/>
      <c r="FW281" s="22"/>
      <c r="FX281" s="22"/>
      <c r="FY281" s="22"/>
      <c r="FZ281" s="22"/>
      <c r="GA281" s="22"/>
      <c r="GB281" s="22"/>
      <c r="GC281" s="22"/>
      <c r="GD281" s="22"/>
      <c r="GE281" s="22"/>
      <c r="GF281" s="22"/>
      <c r="GG281" s="22"/>
      <c r="GH281" s="22"/>
      <c r="GI281" s="22"/>
      <c r="GJ281" s="22"/>
      <c r="GK281" s="22"/>
      <c r="GL281" s="22"/>
      <c r="GM281" s="22"/>
      <c r="GN281" s="22"/>
      <c r="GO281" s="22"/>
      <c r="GP281" s="22"/>
      <c r="GQ281" s="22"/>
      <c r="GR281" s="22"/>
      <c r="GS281" s="22"/>
      <c r="GT281" s="22"/>
      <c r="GU281" s="22"/>
      <c r="GV281" s="22"/>
      <c r="GW281" s="22"/>
      <c r="GX281" s="22"/>
      <c r="GY281" s="22"/>
      <c r="GZ281" s="22"/>
      <c r="HA281" s="22"/>
      <c r="HB281" s="22"/>
      <c r="HC281" s="22"/>
      <c r="HD281" s="22"/>
      <c r="HE281" s="22"/>
      <c r="HF281" s="22"/>
      <c r="HG281" s="22"/>
      <c r="HH281" s="22"/>
      <c r="HI281" s="22"/>
      <c r="HJ281" s="22"/>
      <c r="HK281" s="22"/>
      <c r="HL281" s="22"/>
      <c r="HM281" s="22"/>
      <c r="HN281" s="22"/>
      <c r="HO281" s="22"/>
      <c r="HP281" s="22"/>
      <c r="HQ281" s="22"/>
      <c r="HR281" s="22"/>
      <c r="HS281" s="22"/>
      <c r="HT281" s="22"/>
      <c r="HU281" s="22"/>
      <c r="HV281" s="22"/>
      <c r="HW281" s="22"/>
      <c r="HX281" s="22"/>
      <c r="HY281" s="22"/>
      <c r="HZ281" s="22"/>
      <c r="IA281" s="23"/>
      <c r="IB281" s="23"/>
      <c r="IC281" s="23"/>
      <c r="ID281" s="23"/>
      <c r="IE281" s="23"/>
      <c r="IF281" s="23"/>
      <c r="IG281" s="23"/>
      <c r="IH281" s="23"/>
      <c r="II281" s="23"/>
    </row>
    <row r="282" spans="1:243" ht="15.75" customHeight="1">
      <c r="A282" s="12"/>
      <c r="B282" s="329" t="s">
        <v>46</v>
      </c>
      <c r="C282" s="329"/>
      <c r="D282" s="13">
        <v>180</v>
      </c>
      <c r="E282" s="34">
        <v>0.66</v>
      </c>
      <c r="F282" s="34">
        <v>0.35</v>
      </c>
      <c r="G282" s="34">
        <v>41.85</v>
      </c>
      <c r="H282" s="35">
        <v>132.80000000000001</v>
      </c>
      <c r="I282" s="36">
        <v>349</v>
      </c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  <c r="AX282" s="22"/>
      <c r="AY282" s="22"/>
      <c r="AZ282" s="22"/>
      <c r="BA282" s="22"/>
      <c r="BB282" s="22"/>
      <c r="BC282" s="22"/>
      <c r="BD282" s="22"/>
      <c r="BE282" s="22"/>
      <c r="BF282" s="22"/>
      <c r="BG282" s="22"/>
      <c r="BH282" s="22"/>
      <c r="BI282" s="22"/>
      <c r="BJ282" s="22"/>
      <c r="BK282" s="22"/>
      <c r="BL282" s="22"/>
      <c r="BM282" s="22"/>
      <c r="BN282" s="22"/>
      <c r="BO282" s="22"/>
      <c r="BP282" s="22"/>
      <c r="BQ282" s="22"/>
      <c r="BR282" s="22"/>
      <c r="BS282" s="22"/>
      <c r="BT282" s="22"/>
      <c r="BU282" s="22"/>
      <c r="BV282" s="22"/>
      <c r="BW282" s="22"/>
      <c r="BX282" s="22"/>
      <c r="BY282" s="22"/>
      <c r="BZ282" s="22"/>
      <c r="CA282" s="22"/>
      <c r="CB282" s="22"/>
      <c r="CC282" s="22"/>
      <c r="CD282" s="22"/>
      <c r="CE282" s="22"/>
      <c r="CF282" s="22"/>
      <c r="CG282" s="22"/>
      <c r="CH282" s="22"/>
      <c r="CI282" s="22"/>
      <c r="CJ282" s="22"/>
      <c r="CK282" s="22"/>
      <c r="CL282" s="22"/>
      <c r="CM282" s="22"/>
      <c r="CN282" s="22"/>
      <c r="CO282" s="22"/>
      <c r="CP282" s="22"/>
      <c r="CQ282" s="22"/>
      <c r="CR282" s="22"/>
      <c r="CS282" s="22"/>
      <c r="CT282" s="22"/>
      <c r="CU282" s="22"/>
      <c r="CV282" s="22"/>
      <c r="CW282" s="22"/>
      <c r="CX282" s="22"/>
      <c r="CY282" s="22"/>
      <c r="CZ282" s="22"/>
      <c r="DA282" s="22"/>
      <c r="DB282" s="22"/>
      <c r="DC282" s="22"/>
      <c r="DD282" s="22"/>
      <c r="DE282" s="22"/>
      <c r="DF282" s="22"/>
      <c r="DG282" s="22"/>
      <c r="DH282" s="22"/>
      <c r="DI282" s="22"/>
      <c r="DJ282" s="22"/>
      <c r="DK282" s="22"/>
      <c r="DL282" s="22"/>
      <c r="DM282" s="22"/>
      <c r="DN282" s="22"/>
      <c r="DO282" s="22"/>
      <c r="DP282" s="22"/>
      <c r="DQ282" s="22"/>
      <c r="DR282" s="22"/>
      <c r="DS282" s="22"/>
      <c r="DT282" s="22"/>
      <c r="DU282" s="22"/>
      <c r="DV282" s="22"/>
      <c r="DW282" s="22"/>
      <c r="DX282" s="22"/>
      <c r="DY282" s="22"/>
      <c r="DZ282" s="22"/>
      <c r="EA282" s="22"/>
      <c r="EB282" s="22"/>
      <c r="EC282" s="22"/>
      <c r="ED282" s="22"/>
      <c r="EE282" s="22"/>
      <c r="EF282" s="22"/>
      <c r="EG282" s="22"/>
      <c r="EH282" s="22"/>
      <c r="EI282" s="22"/>
      <c r="EJ282" s="22"/>
      <c r="EK282" s="22"/>
      <c r="EL282" s="22"/>
      <c r="EM282" s="22"/>
      <c r="EN282" s="22"/>
      <c r="EO282" s="22"/>
      <c r="EP282" s="22"/>
      <c r="EQ282" s="22"/>
      <c r="ER282" s="22"/>
      <c r="ES282" s="22"/>
      <c r="ET282" s="22"/>
      <c r="EU282" s="22"/>
      <c r="EV282" s="22"/>
      <c r="EW282" s="22"/>
      <c r="EX282" s="22"/>
      <c r="EY282" s="22"/>
      <c r="EZ282" s="22"/>
      <c r="FA282" s="22"/>
      <c r="FB282" s="22"/>
      <c r="FC282" s="22"/>
      <c r="FD282" s="22"/>
      <c r="FE282" s="22"/>
      <c r="FF282" s="22"/>
      <c r="FG282" s="22"/>
      <c r="FH282" s="22"/>
      <c r="FI282" s="22"/>
      <c r="FJ282" s="22"/>
      <c r="FK282" s="22"/>
      <c r="FL282" s="22"/>
      <c r="FM282" s="22"/>
      <c r="FN282" s="22"/>
      <c r="FO282" s="22"/>
      <c r="FP282" s="22"/>
      <c r="FQ282" s="22"/>
      <c r="FR282" s="22"/>
      <c r="FS282" s="22"/>
      <c r="FT282" s="22"/>
      <c r="FU282" s="22"/>
      <c r="FV282" s="22"/>
      <c r="FW282" s="22"/>
      <c r="FX282" s="22"/>
      <c r="FY282" s="22"/>
      <c r="FZ282" s="22"/>
      <c r="GA282" s="22"/>
      <c r="GB282" s="22"/>
      <c r="GC282" s="22"/>
      <c r="GD282" s="22"/>
      <c r="GE282" s="22"/>
      <c r="GF282" s="22"/>
      <c r="GG282" s="22"/>
      <c r="GH282" s="22"/>
      <c r="GI282" s="22"/>
      <c r="GJ282" s="22"/>
      <c r="GK282" s="22"/>
      <c r="GL282" s="22"/>
      <c r="GM282" s="22"/>
      <c r="GN282" s="22"/>
      <c r="GO282" s="22"/>
      <c r="GP282" s="22"/>
      <c r="GQ282" s="22"/>
      <c r="GR282" s="22"/>
      <c r="GS282" s="22"/>
      <c r="GT282" s="22"/>
      <c r="GU282" s="22"/>
      <c r="GV282" s="22"/>
      <c r="GW282" s="22"/>
      <c r="GX282" s="22"/>
      <c r="GY282" s="22"/>
      <c r="GZ282" s="22"/>
      <c r="HA282" s="22"/>
      <c r="HB282" s="22"/>
      <c r="HC282" s="22"/>
      <c r="HD282" s="22"/>
      <c r="HE282" s="22"/>
      <c r="HF282" s="22"/>
      <c r="HG282" s="22"/>
      <c r="HH282" s="22"/>
      <c r="HI282" s="22"/>
      <c r="HJ282" s="22"/>
      <c r="HK282" s="22"/>
      <c r="HL282" s="22"/>
      <c r="HM282" s="22"/>
      <c r="HN282" s="22"/>
      <c r="HO282" s="22"/>
      <c r="HP282" s="22"/>
      <c r="HQ282" s="22"/>
      <c r="HR282" s="22"/>
      <c r="HS282" s="22"/>
      <c r="HT282" s="22"/>
      <c r="HU282" s="22"/>
      <c r="HV282" s="22"/>
      <c r="HW282" s="22"/>
      <c r="HX282" s="22"/>
      <c r="HY282" s="22"/>
      <c r="HZ282" s="22"/>
      <c r="IA282" s="23"/>
      <c r="IB282" s="23"/>
      <c r="IC282" s="23"/>
      <c r="ID282" s="23"/>
      <c r="IE282" s="23"/>
      <c r="IF282" s="23"/>
      <c r="IG282" s="23"/>
      <c r="IH282" s="23"/>
      <c r="II282" s="23"/>
    </row>
    <row r="283" spans="1:243" ht="15.75" customHeight="1">
      <c r="A283" s="114"/>
      <c r="B283" s="328" t="s">
        <v>13</v>
      </c>
      <c r="C283" s="328"/>
      <c r="D283" s="93">
        <v>60</v>
      </c>
      <c r="E283" s="40">
        <v>3.8</v>
      </c>
      <c r="F283" s="94">
        <v>0.4</v>
      </c>
      <c r="G283" s="94">
        <v>24.6</v>
      </c>
      <c r="H283" s="94">
        <v>117.5</v>
      </c>
      <c r="I283" s="191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  <c r="AX283" s="22"/>
      <c r="AY283" s="22"/>
      <c r="AZ283" s="22"/>
      <c r="BA283" s="22"/>
      <c r="BB283" s="22"/>
      <c r="BC283" s="22"/>
      <c r="BD283" s="22"/>
      <c r="BE283" s="22"/>
      <c r="BF283" s="22"/>
      <c r="BG283" s="22"/>
      <c r="BH283" s="22"/>
      <c r="BI283" s="22"/>
      <c r="BJ283" s="22"/>
      <c r="BK283" s="22"/>
      <c r="BL283" s="22"/>
      <c r="BM283" s="22"/>
      <c r="BN283" s="22"/>
      <c r="BO283" s="22"/>
      <c r="BP283" s="22"/>
      <c r="BQ283" s="22"/>
      <c r="BR283" s="22"/>
      <c r="BS283" s="22"/>
      <c r="BT283" s="22"/>
      <c r="BU283" s="22"/>
      <c r="BV283" s="22"/>
      <c r="BW283" s="22"/>
      <c r="BX283" s="22"/>
      <c r="BY283" s="22"/>
      <c r="BZ283" s="22"/>
      <c r="CA283" s="22"/>
      <c r="CB283" s="22"/>
      <c r="CC283" s="22"/>
      <c r="CD283" s="22"/>
      <c r="CE283" s="22"/>
      <c r="CF283" s="22"/>
      <c r="CG283" s="22"/>
      <c r="CH283" s="22"/>
      <c r="CI283" s="22"/>
      <c r="CJ283" s="22"/>
      <c r="CK283" s="22"/>
      <c r="CL283" s="22"/>
      <c r="CM283" s="22"/>
      <c r="CN283" s="22"/>
      <c r="CO283" s="22"/>
      <c r="CP283" s="22"/>
      <c r="CQ283" s="22"/>
      <c r="CR283" s="22"/>
      <c r="CS283" s="22"/>
      <c r="CT283" s="22"/>
      <c r="CU283" s="22"/>
      <c r="CV283" s="22"/>
      <c r="CW283" s="22"/>
      <c r="CX283" s="22"/>
      <c r="CY283" s="22"/>
      <c r="CZ283" s="22"/>
      <c r="DA283" s="22"/>
      <c r="DB283" s="22"/>
      <c r="DC283" s="22"/>
      <c r="DD283" s="22"/>
      <c r="DE283" s="22"/>
      <c r="DF283" s="22"/>
      <c r="DG283" s="22"/>
      <c r="DH283" s="22"/>
      <c r="DI283" s="22"/>
      <c r="DJ283" s="22"/>
      <c r="DK283" s="22"/>
      <c r="DL283" s="22"/>
      <c r="DM283" s="22"/>
      <c r="DN283" s="22"/>
      <c r="DO283" s="22"/>
      <c r="DP283" s="22"/>
      <c r="DQ283" s="22"/>
      <c r="DR283" s="22"/>
      <c r="DS283" s="22"/>
      <c r="DT283" s="22"/>
      <c r="DU283" s="22"/>
      <c r="DV283" s="22"/>
      <c r="DW283" s="22"/>
      <c r="DX283" s="22"/>
      <c r="DY283" s="22"/>
      <c r="DZ283" s="22"/>
      <c r="EA283" s="22"/>
      <c r="EB283" s="22"/>
      <c r="EC283" s="22"/>
      <c r="ED283" s="22"/>
      <c r="EE283" s="22"/>
      <c r="EF283" s="22"/>
      <c r="EG283" s="22"/>
      <c r="EH283" s="22"/>
      <c r="EI283" s="22"/>
      <c r="EJ283" s="22"/>
      <c r="EK283" s="22"/>
      <c r="EL283" s="22"/>
      <c r="EM283" s="22"/>
      <c r="EN283" s="22"/>
      <c r="EO283" s="22"/>
      <c r="EP283" s="22"/>
      <c r="EQ283" s="22"/>
      <c r="ER283" s="22"/>
      <c r="ES283" s="22"/>
      <c r="ET283" s="22"/>
      <c r="EU283" s="22"/>
      <c r="EV283" s="22"/>
      <c r="EW283" s="22"/>
      <c r="EX283" s="22"/>
      <c r="EY283" s="22"/>
      <c r="EZ283" s="22"/>
      <c r="FA283" s="22"/>
      <c r="FB283" s="22"/>
      <c r="FC283" s="22"/>
      <c r="FD283" s="22"/>
      <c r="FE283" s="22"/>
      <c r="FF283" s="22"/>
      <c r="FG283" s="22"/>
      <c r="FH283" s="22"/>
      <c r="FI283" s="22"/>
      <c r="FJ283" s="22"/>
      <c r="FK283" s="22"/>
      <c r="FL283" s="22"/>
      <c r="FM283" s="22"/>
      <c r="FN283" s="22"/>
      <c r="FO283" s="22"/>
      <c r="FP283" s="22"/>
      <c r="FQ283" s="22"/>
      <c r="FR283" s="22"/>
      <c r="FS283" s="22"/>
      <c r="FT283" s="22"/>
      <c r="FU283" s="22"/>
      <c r="FV283" s="22"/>
      <c r="FW283" s="22"/>
      <c r="FX283" s="22"/>
      <c r="FY283" s="22"/>
      <c r="FZ283" s="22"/>
      <c r="GA283" s="22"/>
      <c r="GB283" s="22"/>
      <c r="GC283" s="22"/>
      <c r="GD283" s="22"/>
      <c r="GE283" s="22"/>
      <c r="GF283" s="22"/>
      <c r="GG283" s="22"/>
      <c r="GH283" s="22"/>
      <c r="GI283" s="22"/>
      <c r="GJ283" s="22"/>
      <c r="GK283" s="22"/>
      <c r="GL283" s="22"/>
      <c r="GM283" s="22"/>
      <c r="GN283" s="22"/>
      <c r="GO283" s="22"/>
      <c r="GP283" s="22"/>
      <c r="GQ283" s="22"/>
      <c r="GR283" s="22"/>
      <c r="GS283" s="22"/>
      <c r="GT283" s="22"/>
      <c r="GU283" s="22"/>
      <c r="GV283" s="22"/>
      <c r="GW283" s="22"/>
      <c r="GX283" s="22"/>
      <c r="GY283" s="22"/>
      <c r="GZ283" s="22"/>
      <c r="HA283" s="22"/>
      <c r="HB283" s="22"/>
      <c r="HC283" s="22"/>
      <c r="HD283" s="22"/>
      <c r="HE283" s="22"/>
      <c r="HF283" s="22"/>
      <c r="HG283" s="22"/>
      <c r="HH283" s="22"/>
      <c r="HI283" s="22"/>
      <c r="HJ283" s="22"/>
      <c r="HK283" s="22"/>
      <c r="HL283" s="22"/>
      <c r="HM283" s="22"/>
      <c r="HN283" s="22"/>
      <c r="HO283" s="22"/>
      <c r="HP283" s="22"/>
      <c r="HQ283" s="22"/>
      <c r="HR283" s="22"/>
      <c r="HS283" s="22"/>
      <c r="HT283" s="22"/>
      <c r="HU283" s="22"/>
      <c r="HV283" s="22"/>
      <c r="HW283" s="22"/>
      <c r="HX283" s="22"/>
      <c r="HY283" s="22"/>
      <c r="HZ283" s="22"/>
      <c r="IA283" s="23"/>
      <c r="IB283" s="23"/>
      <c r="IC283" s="23"/>
      <c r="ID283" s="23"/>
      <c r="IE283" s="23"/>
      <c r="IF283" s="23"/>
      <c r="IG283" s="23"/>
      <c r="IH283" s="23"/>
      <c r="II283" s="23"/>
    </row>
    <row r="284" spans="1:243" ht="15.75" customHeight="1">
      <c r="A284" s="114"/>
      <c r="B284" s="328" t="s">
        <v>21</v>
      </c>
      <c r="C284" s="328"/>
      <c r="D284" s="39">
        <v>40</v>
      </c>
      <c r="E284" s="49">
        <v>3.08</v>
      </c>
      <c r="F284" s="49">
        <v>0.56000000000000005</v>
      </c>
      <c r="G284" s="49">
        <v>15.08</v>
      </c>
      <c r="H284" s="49">
        <v>80.400000000000006</v>
      </c>
      <c r="I284" s="115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  <c r="AQ284" s="37"/>
      <c r="AR284" s="37"/>
      <c r="AS284" s="37"/>
      <c r="AT284" s="37"/>
      <c r="AU284" s="37"/>
      <c r="AV284" s="37"/>
      <c r="AW284" s="37"/>
      <c r="AX284" s="37"/>
      <c r="AY284" s="37"/>
      <c r="AZ284" s="37"/>
      <c r="BA284" s="37"/>
      <c r="BB284" s="37"/>
      <c r="BC284" s="37"/>
      <c r="BD284" s="37"/>
      <c r="BE284" s="37"/>
      <c r="BF284" s="37"/>
      <c r="BG284" s="37"/>
      <c r="BH284" s="37"/>
      <c r="BI284" s="37"/>
      <c r="BJ284" s="37"/>
      <c r="BK284" s="37"/>
      <c r="BL284" s="37"/>
      <c r="BM284" s="37"/>
      <c r="BN284" s="37"/>
      <c r="BO284" s="37"/>
      <c r="BP284" s="37"/>
      <c r="BQ284" s="37"/>
      <c r="BR284" s="37"/>
      <c r="BS284" s="37"/>
      <c r="BT284" s="37"/>
      <c r="BU284" s="37"/>
      <c r="BV284" s="37"/>
      <c r="BW284" s="37"/>
      <c r="BX284" s="37"/>
      <c r="BY284" s="37"/>
      <c r="BZ284" s="37"/>
      <c r="CA284" s="37"/>
      <c r="CB284" s="37"/>
      <c r="CC284" s="37"/>
      <c r="CD284" s="37"/>
      <c r="CE284" s="37"/>
      <c r="CF284" s="37"/>
      <c r="CG284" s="37"/>
      <c r="CH284" s="37"/>
      <c r="CI284" s="37"/>
      <c r="CJ284" s="37"/>
      <c r="CK284" s="37"/>
      <c r="CL284" s="37"/>
      <c r="CM284" s="37"/>
      <c r="CN284" s="37"/>
      <c r="CO284" s="37"/>
      <c r="CP284" s="37"/>
      <c r="CQ284" s="37"/>
      <c r="CR284" s="37"/>
      <c r="CS284" s="37"/>
      <c r="CT284" s="37"/>
      <c r="CU284" s="37"/>
      <c r="CV284" s="37"/>
      <c r="CW284" s="37"/>
      <c r="CX284" s="37"/>
      <c r="CY284" s="37"/>
      <c r="CZ284" s="37"/>
      <c r="DA284" s="37"/>
      <c r="DB284" s="37"/>
      <c r="DC284" s="37"/>
      <c r="DD284" s="37"/>
      <c r="DE284" s="37"/>
      <c r="DF284" s="37"/>
      <c r="DG284" s="37"/>
      <c r="DH284" s="37"/>
      <c r="DI284" s="37"/>
      <c r="DJ284" s="37"/>
      <c r="DK284" s="37"/>
      <c r="DL284" s="37"/>
      <c r="DM284" s="37"/>
      <c r="DN284" s="37"/>
      <c r="DO284" s="37"/>
      <c r="DP284" s="37"/>
      <c r="DQ284" s="37"/>
      <c r="DR284" s="37"/>
      <c r="DS284" s="37"/>
      <c r="DT284" s="37"/>
      <c r="DU284" s="37"/>
      <c r="DV284" s="37"/>
      <c r="DW284" s="37"/>
      <c r="DX284" s="37"/>
      <c r="DY284" s="37"/>
      <c r="DZ284" s="37"/>
      <c r="EA284" s="37"/>
      <c r="EB284" s="37"/>
      <c r="EC284" s="37"/>
      <c r="ED284" s="37"/>
      <c r="EE284" s="37"/>
      <c r="EF284" s="37"/>
      <c r="EG284" s="37"/>
      <c r="EH284" s="37"/>
      <c r="EI284" s="37"/>
      <c r="EJ284" s="37"/>
      <c r="EK284" s="37"/>
      <c r="EL284" s="37"/>
      <c r="EM284" s="37"/>
      <c r="EN284" s="37"/>
      <c r="EO284" s="37"/>
      <c r="EP284" s="37"/>
      <c r="EQ284" s="37"/>
      <c r="ER284" s="37"/>
      <c r="ES284" s="37"/>
      <c r="ET284" s="37"/>
      <c r="EU284" s="37"/>
      <c r="EV284" s="37"/>
      <c r="EW284" s="37"/>
      <c r="EX284" s="37"/>
      <c r="EY284" s="37"/>
      <c r="EZ284" s="37"/>
      <c r="FA284" s="37"/>
      <c r="FB284" s="37"/>
      <c r="FC284" s="37"/>
      <c r="FD284" s="37"/>
      <c r="FE284" s="37"/>
      <c r="FF284" s="37"/>
      <c r="FG284" s="37"/>
      <c r="FH284" s="37"/>
      <c r="FI284" s="37"/>
      <c r="FJ284" s="37"/>
      <c r="FK284" s="37"/>
      <c r="FL284" s="37"/>
      <c r="FM284" s="37"/>
      <c r="FN284" s="37"/>
      <c r="FO284" s="37"/>
      <c r="FP284" s="37"/>
      <c r="FQ284" s="37"/>
      <c r="FR284" s="37"/>
      <c r="FS284" s="37"/>
      <c r="FT284" s="37"/>
      <c r="FU284" s="37"/>
      <c r="FV284" s="37"/>
      <c r="FW284" s="37"/>
      <c r="FX284" s="37"/>
      <c r="FY284" s="37"/>
      <c r="FZ284" s="37"/>
      <c r="GA284" s="37"/>
      <c r="GB284" s="37"/>
      <c r="GC284" s="37"/>
      <c r="GD284" s="37"/>
      <c r="GE284" s="37"/>
      <c r="GF284" s="37"/>
      <c r="GG284" s="37"/>
      <c r="GH284" s="37"/>
      <c r="GI284" s="37"/>
      <c r="GJ284" s="37"/>
      <c r="GK284" s="37"/>
      <c r="GL284" s="37"/>
      <c r="GM284" s="37"/>
      <c r="GN284" s="37"/>
      <c r="GO284" s="37"/>
      <c r="GP284" s="37"/>
      <c r="GQ284" s="37"/>
      <c r="GR284" s="37"/>
      <c r="GS284" s="37"/>
      <c r="GT284" s="37"/>
      <c r="GU284" s="37"/>
      <c r="GV284" s="37"/>
      <c r="GW284" s="37"/>
      <c r="GX284" s="37"/>
      <c r="GY284" s="37"/>
      <c r="GZ284" s="37"/>
      <c r="HA284" s="37"/>
      <c r="HB284" s="37"/>
      <c r="HC284" s="37"/>
      <c r="HD284" s="37"/>
      <c r="HE284" s="37"/>
      <c r="HF284" s="37"/>
      <c r="HG284" s="37"/>
      <c r="HH284" s="37"/>
      <c r="HI284" s="37"/>
      <c r="HJ284" s="37"/>
      <c r="HK284" s="37"/>
      <c r="HL284" s="37"/>
      <c r="HM284" s="37"/>
      <c r="HN284" s="37"/>
      <c r="HO284" s="37"/>
      <c r="HP284" s="37"/>
      <c r="HQ284" s="37"/>
      <c r="HR284" s="37"/>
      <c r="HS284" s="37"/>
      <c r="HT284" s="37"/>
      <c r="HU284" s="37"/>
      <c r="HV284" s="37"/>
      <c r="HW284" s="37"/>
      <c r="HX284" s="37"/>
      <c r="HY284" s="37"/>
      <c r="HZ284" s="37"/>
      <c r="IA284" s="5"/>
      <c r="IB284" s="5"/>
      <c r="IC284" s="5"/>
      <c r="ID284" s="5"/>
      <c r="IE284" s="5"/>
      <c r="IF284" s="5"/>
      <c r="IG284" s="5"/>
      <c r="IH284" s="5"/>
      <c r="II284" s="5"/>
    </row>
    <row r="285" spans="1:243" ht="16.5" customHeight="1">
      <c r="A285" s="33"/>
      <c r="B285" s="337" t="s">
        <v>22</v>
      </c>
      <c r="C285" s="337"/>
      <c r="D285" s="18">
        <v>150</v>
      </c>
      <c r="E285" s="19">
        <v>0.6</v>
      </c>
      <c r="F285" s="19">
        <v>0.6</v>
      </c>
      <c r="G285" s="19">
        <v>14.7</v>
      </c>
      <c r="H285" s="19">
        <v>70.5</v>
      </c>
      <c r="I285" s="80">
        <v>338</v>
      </c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  <c r="AQ285" s="37"/>
      <c r="AR285" s="37"/>
      <c r="AS285" s="37"/>
      <c r="AT285" s="37"/>
      <c r="AU285" s="37"/>
      <c r="AV285" s="37"/>
      <c r="AW285" s="37"/>
      <c r="AX285" s="37"/>
      <c r="AY285" s="37"/>
      <c r="AZ285" s="37"/>
      <c r="BA285" s="37"/>
      <c r="BB285" s="37"/>
      <c r="BC285" s="37"/>
      <c r="BD285" s="37"/>
      <c r="BE285" s="37"/>
      <c r="BF285" s="37"/>
      <c r="BG285" s="37"/>
      <c r="BH285" s="37"/>
      <c r="BI285" s="37"/>
      <c r="BJ285" s="37"/>
      <c r="BK285" s="37"/>
      <c r="BL285" s="37"/>
      <c r="BM285" s="37"/>
      <c r="BN285" s="37"/>
      <c r="BO285" s="37"/>
      <c r="BP285" s="37"/>
      <c r="BQ285" s="37"/>
      <c r="BR285" s="37"/>
      <c r="BS285" s="37"/>
      <c r="BT285" s="37"/>
      <c r="BU285" s="37"/>
      <c r="BV285" s="37"/>
      <c r="BW285" s="37"/>
      <c r="BX285" s="37"/>
      <c r="BY285" s="37"/>
      <c r="BZ285" s="37"/>
      <c r="CA285" s="37"/>
      <c r="CB285" s="37"/>
      <c r="CC285" s="37"/>
      <c r="CD285" s="37"/>
      <c r="CE285" s="37"/>
      <c r="CF285" s="37"/>
      <c r="CG285" s="37"/>
      <c r="CH285" s="37"/>
      <c r="CI285" s="37"/>
      <c r="CJ285" s="37"/>
      <c r="CK285" s="37"/>
      <c r="CL285" s="37"/>
      <c r="CM285" s="37"/>
      <c r="CN285" s="37"/>
      <c r="CO285" s="37"/>
      <c r="CP285" s="37"/>
      <c r="CQ285" s="37"/>
      <c r="CR285" s="37"/>
      <c r="CS285" s="37"/>
      <c r="CT285" s="37"/>
      <c r="CU285" s="37"/>
      <c r="CV285" s="37"/>
      <c r="CW285" s="37"/>
      <c r="CX285" s="37"/>
      <c r="CY285" s="37"/>
      <c r="CZ285" s="37"/>
      <c r="DA285" s="37"/>
      <c r="DB285" s="37"/>
      <c r="DC285" s="37"/>
      <c r="DD285" s="37"/>
      <c r="DE285" s="37"/>
      <c r="DF285" s="37"/>
      <c r="DG285" s="37"/>
      <c r="DH285" s="37"/>
      <c r="DI285" s="37"/>
      <c r="DJ285" s="37"/>
      <c r="DK285" s="37"/>
      <c r="DL285" s="37"/>
      <c r="DM285" s="37"/>
      <c r="DN285" s="37"/>
      <c r="DO285" s="37"/>
      <c r="DP285" s="37"/>
      <c r="DQ285" s="37"/>
      <c r="DR285" s="37"/>
      <c r="DS285" s="37"/>
      <c r="DT285" s="37"/>
      <c r="DU285" s="37"/>
      <c r="DV285" s="37"/>
      <c r="DW285" s="37"/>
      <c r="DX285" s="37"/>
      <c r="DY285" s="37"/>
      <c r="DZ285" s="37"/>
      <c r="EA285" s="37"/>
      <c r="EB285" s="37"/>
      <c r="EC285" s="37"/>
      <c r="ED285" s="37"/>
      <c r="EE285" s="37"/>
      <c r="EF285" s="37"/>
      <c r="EG285" s="37"/>
      <c r="EH285" s="37"/>
      <c r="EI285" s="37"/>
      <c r="EJ285" s="37"/>
      <c r="EK285" s="37"/>
      <c r="EL285" s="37"/>
      <c r="EM285" s="37"/>
      <c r="EN285" s="37"/>
      <c r="EO285" s="37"/>
      <c r="EP285" s="37"/>
      <c r="EQ285" s="37"/>
      <c r="ER285" s="37"/>
      <c r="ES285" s="37"/>
      <c r="ET285" s="37"/>
      <c r="EU285" s="37"/>
      <c r="EV285" s="37"/>
      <c r="EW285" s="37"/>
      <c r="EX285" s="37"/>
      <c r="EY285" s="37"/>
      <c r="EZ285" s="37"/>
      <c r="FA285" s="37"/>
      <c r="FB285" s="37"/>
      <c r="FC285" s="37"/>
      <c r="FD285" s="37"/>
      <c r="FE285" s="37"/>
      <c r="FF285" s="37"/>
      <c r="FG285" s="37"/>
      <c r="FH285" s="37"/>
      <c r="FI285" s="37"/>
      <c r="FJ285" s="37"/>
      <c r="FK285" s="37"/>
      <c r="FL285" s="37"/>
      <c r="FM285" s="37"/>
      <c r="FN285" s="37"/>
      <c r="FO285" s="37"/>
      <c r="FP285" s="37"/>
      <c r="FQ285" s="37"/>
      <c r="FR285" s="37"/>
      <c r="FS285" s="37"/>
      <c r="FT285" s="37"/>
      <c r="FU285" s="37"/>
      <c r="FV285" s="37"/>
      <c r="FW285" s="37"/>
      <c r="FX285" s="37"/>
      <c r="FY285" s="37"/>
      <c r="FZ285" s="37"/>
      <c r="GA285" s="37"/>
      <c r="GB285" s="37"/>
      <c r="GC285" s="37"/>
      <c r="GD285" s="37"/>
      <c r="GE285" s="37"/>
      <c r="GF285" s="37"/>
      <c r="GG285" s="37"/>
      <c r="GH285" s="37"/>
      <c r="GI285" s="37"/>
      <c r="GJ285" s="37"/>
      <c r="GK285" s="37"/>
      <c r="GL285" s="37"/>
      <c r="GM285" s="37"/>
      <c r="GN285" s="37"/>
      <c r="GO285" s="37"/>
      <c r="GP285" s="37"/>
      <c r="GQ285" s="37"/>
      <c r="GR285" s="37"/>
      <c r="GS285" s="37"/>
      <c r="GT285" s="37"/>
      <c r="GU285" s="37"/>
      <c r="GV285" s="37"/>
      <c r="GW285" s="37"/>
      <c r="GX285" s="37"/>
      <c r="GY285" s="37"/>
      <c r="GZ285" s="37"/>
      <c r="HA285" s="37"/>
      <c r="HB285" s="37"/>
      <c r="HC285" s="37"/>
      <c r="HD285" s="37"/>
      <c r="HE285" s="37"/>
      <c r="HF285" s="37"/>
      <c r="HG285" s="37"/>
      <c r="HH285" s="37"/>
      <c r="HI285" s="37"/>
      <c r="HJ285" s="37"/>
      <c r="HK285" s="37"/>
      <c r="HL285" s="37"/>
      <c r="HM285" s="37"/>
      <c r="HN285" s="37"/>
      <c r="HO285" s="37"/>
      <c r="HP285" s="37"/>
      <c r="HQ285" s="37"/>
      <c r="HR285" s="37"/>
      <c r="HS285" s="37"/>
      <c r="HT285" s="37"/>
      <c r="HU285" s="37"/>
      <c r="HV285" s="37"/>
      <c r="HW285" s="37"/>
      <c r="HX285" s="37"/>
      <c r="HY285" s="37"/>
      <c r="HZ285" s="37"/>
      <c r="IA285" s="5"/>
      <c r="IB285" s="5"/>
      <c r="IC285" s="5"/>
      <c r="ID285" s="5"/>
      <c r="IE285" s="5"/>
      <c r="IF285" s="5"/>
      <c r="IG285" s="5"/>
      <c r="IH285" s="5"/>
      <c r="II285" s="5"/>
    </row>
    <row r="286" spans="1:243" ht="15.6">
      <c r="A286" s="331" t="s">
        <v>24</v>
      </c>
      <c r="B286" s="331"/>
      <c r="C286" s="331"/>
      <c r="D286" s="331"/>
      <c r="E286" s="100">
        <v>34.729999999999997</v>
      </c>
      <c r="F286" s="100">
        <v>23.79</v>
      </c>
      <c r="G286" s="100">
        <v>152.22999999999999</v>
      </c>
      <c r="H286" s="101">
        <v>933.96</v>
      </c>
      <c r="I286" s="83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  <c r="FV286" s="5"/>
      <c r="FW286" s="5"/>
      <c r="FX286" s="5"/>
      <c r="FY286" s="5"/>
      <c r="FZ286" s="5"/>
      <c r="GA286" s="5"/>
      <c r="GB286" s="5"/>
      <c r="GC286" s="5"/>
      <c r="GD286" s="5"/>
      <c r="GE286" s="5"/>
      <c r="GF286" s="5"/>
      <c r="GG286" s="5"/>
      <c r="GH286" s="5"/>
      <c r="GI286" s="5"/>
      <c r="GJ286" s="5"/>
      <c r="GK286" s="5"/>
      <c r="GL286" s="5"/>
      <c r="GM286" s="5"/>
      <c r="GN286" s="5"/>
      <c r="GO286" s="5"/>
      <c r="GP286" s="5"/>
      <c r="GQ286" s="5"/>
      <c r="GR286" s="5"/>
      <c r="GS286" s="5"/>
      <c r="GT286" s="5"/>
      <c r="GU286" s="5"/>
      <c r="GV286" s="5"/>
      <c r="GW286" s="5"/>
      <c r="GX286" s="5"/>
      <c r="GY286" s="5"/>
      <c r="GZ286" s="5"/>
      <c r="HA286" s="5"/>
      <c r="HB286" s="5"/>
      <c r="HC286" s="5"/>
      <c r="HD286" s="5"/>
      <c r="HE286" s="5"/>
      <c r="HF286" s="5"/>
      <c r="HG286" s="5"/>
      <c r="HH286" s="5"/>
      <c r="HI286" s="5"/>
      <c r="HJ286" s="5"/>
      <c r="HK286" s="5"/>
      <c r="HL286" s="5"/>
      <c r="HM286" s="5"/>
      <c r="HN286" s="5"/>
      <c r="HO286" s="5"/>
      <c r="HP286" s="5"/>
      <c r="HQ286" s="5"/>
      <c r="HR286" s="5"/>
      <c r="HS286" s="5"/>
      <c r="HT286" s="5"/>
      <c r="HU286" s="5"/>
      <c r="HV286" s="5"/>
      <c r="HW286" s="5"/>
      <c r="HX286" s="5"/>
      <c r="HY286" s="5"/>
      <c r="HZ286" s="5"/>
      <c r="IA286" s="5"/>
      <c r="IB286" s="5"/>
      <c r="IC286" s="5"/>
      <c r="ID286" s="5"/>
      <c r="IE286" s="5"/>
      <c r="IF286" s="5"/>
      <c r="IG286" s="5"/>
      <c r="IH286" s="5"/>
      <c r="II286" s="5"/>
    </row>
    <row r="287" spans="1:243" ht="16.5" customHeight="1">
      <c r="A287" s="332" t="s">
        <v>25</v>
      </c>
      <c r="B287" s="332"/>
      <c r="C287" s="332"/>
      <c r="D287" s="332"/>
      <c r="E287" s="100">
        <v>49.44</v>
      </c>
      <c r="F287" s="100">
        <v>36.950000000000003</v>
      </c>
      <c r="G287" s="100">
        <v>249.91</v>
      </c>
      <c r="H287" s="101">
        <v>1506.73</v>
      </c>
      <c r="I287" s="83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  <c r="FV287" s="5"/>
      <c r="FW287" s="5"/>
      <c r="FX287" s="5"/>
      <c r="FY287" s="5"/>
      <c r="FZ287" s="5"/>
      <c r="GA287" s="5"/>
      <c r="GB287" s="5"/>
      <c r="GC287" s="5"/>
      <c r="GD287" s="5"/>
      <c r="GE287" s="5"/>
      <c r="GF287" s="5"/>
      <c r="GG287" s="5"/>
      <c r="GH287" s="5"/>
      <c r="GI287" s="5"/>
      <c r="GJ287" s="5"/>
      <c r="GK287" s="5"/>
      <c r="GL287" s="5"/>
      <c r="GM287" s="5"/>
      <c r="GN287" s="5"/>
      <c r="GO287" s="5"/>
      <c r="GP287" s="5"/>
      <c r="GQ287" s="5"/>
      <c r="GR287" s="5"/>
      <c r="GS287" s="5"/>
      <c r="GT287" s="5"/>
      <c r="GU287" s="5"/>
      <c r="GV287" s="5"/>
      <c r="GW287" s="5"/>
      <c r="GX287" s="5"/>
      <c r="GY287" s="5"/>
      <c r="GZ287" s="5"/>
      <c r="HA287" s="5"/>
      <c r="HB287" s="5"/>
      <c r="HC287" s="5"/>
      <c r="HD287" s="5"/>
      <c r="HE287" s="5"/>
      <c r="HF287" s="5"/>
      <c r="HG287" s="5"/>
      <c r="HH287" s="5"/>
      <c r="HI287" s="5"/>
      <c r="HJ287" s="5"/>
      <c r="HK287" s="5"/>
      <c r="HL287" s="5"/>
      <c r="HM287" s="5"/>
      <c r="HN287" s="5"/>
      <c r="HO287" s="5"/>
      <c r="HP287" s="5"/>
      <c r="HQ287" s="5"/>
      <c r="HR287" s="5"/>
      <c r="HS287" s="5"/>
      <c r="HT287" s="5"/>
      <c r="HU287" s="5"/>
      <c r="HV287" s="5"/>
      <c r="HW287" s="5"/>
      <c r="HX287" s="5"/>
      <c r="HY287" s="5"/>
      <c r="HZ287" s="5"/>
      <c r="IA287" s="5"/>
      <c r="IB287" s="5"/>
      <c r="IC287" s="5"/>
      <c r="ID287" s="5"/>
      <c r="IE287" s="5"/>
      <c r="IF287" s="5"/>
      <c r="IG287" s="5"/>
      <c r="IH287" s="5"/>
      <c r="II287" s="5"/>
    </row>
    <row r="288" spans="1:243" ht="15.6">
      <c r="A288" s="139"/>
      <c r="B288" s="333"/>
      <c r="C288" s="333"/>
      <c r="D288" s="333"/>
      <c r="E288" s="333"/>
      <c r="F288" s="333"/>
      <c r="G288" s="333"/>
      <c r="H288" s="333"/>
      <c r="I288" s="140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/>
      <c r="EK288" s="5"/>
      <c r="EL288" s="5"/>
      <c r="EM288" s="5"/>
      <c r="EN288" s="5"/>
      <c r="EO288" s="5"/>
      <c r="EP288" s="5"/>
      <c r="EQ288" s="5"/>
      <c r="ER288" s="5"/>
      <c r="ES288" s="5"/>
      <c r="ET288" s="5"/>
      <c r="EU288" s="5"/>
      <c r="EV288" s="5"/>
      <c r="EW288" s="5"/>
      <c r="EX288" s="5"/>
      <c r="EY288" s="5"/>
      <c r="EZ288" s="5"/>
      <c r="FA288" s="5"/>
      <c r="FB288" s="5"/>
      <c r="FC288" s="5"/>
      <c r="FD288" s="5"/>
      <c r="FE288" s="5"/>
      <c r="FF288" s="5"/>
      <c r="FG288" s="5"/>
      <c r="FH288" s="5"/>
      <c r="FI288" s="5"/>
      <c r="FJ288" s="5"/>
      <c r="FK288" s="5"/>
      <c r="FL288" s="5"/>
      <c r="FM288" s="5"/>
      <c r="FN288" s="5"/>
      <c r="FO288" s="5"/>
      <c r="FP288" s="5"/>
      <c r="FQ288" s="5"/>
      <c r="FR288" s="5"/>
      <c r="FS288" s="5"/>
      <c r="FT288" s="5"/>
      <c r="FU288" s="5"/>
      <c r="FV288" s="5"/>
      <c r="FW288" s="5"/>
      <c r="FX288" s="5"/>
      <c r="FY288" s="5"/>
      <c r="FZ288" s="5"/>
      <c r="GA288" s="5"/>
      <c r="GB288" s="5"/>
      <c r="GC288" s="5"/>
      <c r="GD288" s="5"/>
      <c r="GE288" s="5"/>
      <c r="GF288" s="5"/>
      <c r="GG288" s="5"/>
      <c r="GH288" s="5"/>
      <c r="GI288" s="5"/>
      <c r="GJ288" s="5"/>
      <c r="GK288" s="5"/>
      <c r="GL288" s="5"/>
      <c r="GM288" s="5"/>
      <c r="GN288" s="5"/>
      <c r="GO288" s="5"/>
      <c r="GP288" s="5"/>
      <c r="GQ288" s="5"/>
      <c r="GR288" s="5"/>
      <c r="GS288" s="5"/>
      <c r="GT288" s="5"/>
      <c r="GU288" s="5"/>
      <c r="GV288" s="5"/>
      <c r="GW288" s="5"/>
      <c r="GX288" s="5"/>
      <c r="GY288" s="5"/>
      <c r="GZ288" s="5"/>
      <c r="HA288" s="5"/>
      <c r="HB288" s="5"/>
      <c r="HC288" s="5"/>
      <c r="HD288" s="5"/>
      <c r="HE288" s="5"/>
      <c r="HF288" s="5"/>
      <c r="HG288" s="5"/>
      <c r="HH288" s="5"/>
      <c r="HI288" s="5"/>
      <c r="HJ288" s="5"/>
      <c r="HK288" s="5"/>
      <c r="HL288" s="5"/>
      <c r="HM288" s="5"/>
      <c r="HN288" s="5"/>
      <c r="HO288" s="5"/>
      <c r="HP288" s="5"/>
      <c r="HQ288" s="5"/>
      <c r="HR288" s="5"/>
      <c r="HS288" s="5"/>
      <c r="HT288" s="5"/>
      <c r="HU288" s="5"/>
      <c r="HV288" s="5"/>
      <c r="HW288" s="5"/>
      <c r="HX288" s="5"/>
      <c r="HY288" s="5"/>
      <c r="HZ288" s="5"/>
      <c r="IA288" s="5"/>
      <c r="IB288" s="5"/>
      <c r="IC288" s="5"/>
      <c r="ID288" s="5"/>
      <c r="IE288" s="5"/>
      <c r="IF288" s="5"/>
      <c r="IG288" s="5"/>
      <c r="IH288" s="5"/>
      <c r="II288" s="5"/>
    </row>
    <row r="289" spans="1:234" ht="15.6">
      <c r="A289" s="63" t="s">
        <v>86</v>
      </c>
      <c r="B289" s="63" t="s">
        <v>82</v>
      </c>
      <c r="C289" s="169"/>
      <c r="D289" s="169"/>
      <c r="E289" s="65"/>
      <c r="F289" s="65"/>
      <c r="G289" s="65"/>
      <c r="H289" s="65"/>
      <c r="I289" s="6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  <c r="FV289" s="5"/>
      <c r="FW289" s="5"/>
      <c r="FX289" s="5"/>
      <c r="FY289" s="5"/>
      <c r="FZ289" s="5"/>
      <c r="GA289" s="5"/>
      <c r="GB289" s="5"/>
      <c r="GC289" s="5"/>
      <c r="GD289" s="5"/>
      <c r="GE289" s="5"/>
      <c r="GF289" s="5"/>
      <c r="GG289" s="5"/>
      <c r="GH289" s="5"/>
      <c r="GI289" s="5"/>
      <c r="GJ289" s="5"/>
      <c r="GK289" s="5"/>
      <c r="GL289" s="5"/>
      <c r="GM289" s="5"/>
      <c r="GN289" s="5"/>
      <c r="GO289" s="5"/>
      <c r="GP289" s="5"/>
      <c r="GQ289" s="5"/>
      <c r="GR289" s="5"/>
      <c r="GS289" s="5"/>
      <c r="GT289" s="5"/>
      <c r="GU289" s="5"/>
      <c r="GV289" s="5"/>
      <c r="GW289" s="5"/>
      <c r="GX289" s="5"/>
      <c r="GY289" s="5"/>
      <c r="GZ289" s="5"/>
      <c r="HA289" s="5"/>
      <c r="HB289" s="5"/>
      <c r="HC289" s="5"/>
      <c r="HD289" s="5"/>
      <c r="HE289" s="5"/>
      <c r="HF289" s="5"/>
      <c r="HG289" s="5"/>
      <c r="HH289" s="5"/>
      <c r="HI289" s="5"/>
      <c r="HJ289" s="5"/>
      <c r="HK289" s="5"/>
      <c r="HL289" s="5"/>
      <c r="HM289" s="5"/>
      <c r="HN289" s="5"/>
      <c r="HO289" s="5"/>
      <c r="HP289" s="5"/>
      <c r="HQ289" s="5"/>
      <c r="HR289" s="5"/>
      <c r="HS289" s="5"/>
      <c r="HT289" s="5"/>
      <c r="HU289" s="5"/>
      <c r="HV289" s="5"/>
      <c r="HW289" s="5"/>
      <c r="HX289" s="5"/>
      <c r="HY289" s="5"/>
      <c r="HZ289" s="5"/>
    </row>
    <row r="290" spans="1:234" ht="15.6">
      <c r="A290" s="63" t="s">
        <v>1</v>
      </c>
      <c r="B290" s="262" t="s">
        <v>114</v>
      </c>
      <c r="C290" s="139"/>
      <c r="D290" s="208"/>
      <c r="E290" s="65"/>
      <c r="F290" s="65"/>
      <c r="G290" s="65"/>
      <c r="H290" s="65"/>
      <c r="I290" s="6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/>
      <c r="EJ290" s="5"/>
      <c r="EK290" s="5"/>
      <c r="EL290" s="5"/>
      <c r="EM290" s="5"/>
      <c r="EN290" s="5"/>
      <c r="EO290" s="5"/>
      <c r="EP290" s="5"/>
      <c r="EQ290" s="5"/>
      <c r="ER290" s="5"/>
      <c r="ES290" s="5"/>
      <c r="ET290" s="5"/>
      <c r="EU290" s="5"/>
      <c r="EV290" s="5"/>
      <c r="EW290" s="5"/>
      <c r="EX290" s="5"/>
      <c r="EY290" s="5"/>
      <c r="EZ290" s="5"/>
      <c r="FA290" s="5"/>
      <c r="FB290" s="5"/>
      <c r="FC290" s="5"/>
      <c r="FD290" s="5"/>
      <c r="FE290" s="5"/>
      <c r="FF290" s="5"/>
      <c r="FG290" s="5"/>
      <c r="FH290" s="5"/>
      <c r="FI290" s="5"/>
      <c r="FJ290" s="5"/>
      <c r="FK290" s="5"/>
      <c r="FL290" s="5"/>
      <c r="FM290" s="5"/>
      <c r="FN290" s="5"/>
      <c r="FO290" s="5"/>
      <c r="FP290" s="5"/>
      <c r="FQ290" s="5"/>
      <c r="FR290" s="5"/>
      <c r="FS290" s="5"/>
      <c r="FT290" s="5"/>
      <c r="FU290" s="5"/>
      <c r="FV290" s="5"/>
      <c r="FW290" s="5"/>
      <c r="FX290" s="5"/>
      <c r="FY290" s="5"/>
      <c r="FZ290" s="5"/>
      <c r="GA290" s="5"/>
      <c r="GB290" s="5"/>
      <c r="GC290" s="5"/>
      <c r="GD290" s="5"/>
      <c r="GE290" s="5"/>
      <c r="GF290" s="5"/>
      <c r="GG290" s="5"/>
      <c r="GH290" s="5"/>
      <c r="GI290" s="5"/>
      <c r="GJ290" s="5"/>
      <c r="GK290" s="5"/>
      <c r="GL290" s="5"/>
      <c r="GM290" s="5"/>
      <c r="GN290" s="5"/>
      <c r="GO290" s="5"/>
      <c r="GP290" s="5"/>
      <c r="GQ290" s="5"/>
      <c r="GR290" s="5"/>
      <c r="GS290" s="5"/>
      <c r="GT290" s="5"/>
      <c r="GU290" s="5"/>
      <c r="GV290" s="5"/>
      <c r="GW290" s="5"/>
      <c r="GX290" s="5"/>
      <c r="GY290" s="5"/>
      <c r="GZ290" s="5"/>
      <c r="HA290" s="5"/>
      <c r="HB290" s="5"/>
      <c r="HC290" s="5"/>
      <c r="HD290" s="5"/>
      <c r="HE290" s="5"/>
      <c r="HF290" s="5"/>
      <c r="HG290" s="5"/>
      <c r="HH290" s="5"/>
      <c r="HI290" s="5"/>
      <c r="HJ290" s="5"/>
      <c r="HK290" s="5"/>
      <c r="HL290" s="5"/>
      <c r="HM290" s="5"/>
      <c r="HN290" s="5"/>
      <c r="HO290" s="5"/>
      <c r="HP290" s="5"/>
      <c r="HQ290" s="5"/>
      <c r="HR290" s="5"/>
      <c r="HS290" s="5"/>
      <c r="HT290" s="5"/>
      <c r="HU290" s="5"/>
      <c r="HV290" s="5"/>
      <c r="HW290" s="5"/>
      <c r="HX290" s="5"/>
      <c r="HY290" s="5"/>
      <c r="HZ290" s="5"/>
    </row>
    <row r="291" spans="1:234" ht="16.5" customHeight="1">
      <c r="A291" s="338" t="s">
        <v>95</v>
      </c>
      <c r="B291" s="338"/>
      <c r="C291" s="338"/>
      <c r="D291" s="338"/>
      <c r="E291" s="338"/>
      <c r="F291" s="338"/>
      <c r="G291" s="338"/>
      <c r="H291" s="338"/>
      <c r="I291" s="338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  <c r="FV291" s="5"/>
      <c r="FW291" s="5"/>
      <c r="FX291" s="5"/>
      <c r="FY291" s="5"/>
      <c r="FZ291" s="5"/>
      <c r="GA291" s="5"/>
      <c r="GB291" s="5"/>
      <c r="GC291" s="5"/>
      <c r="GD291" s="5"/>
      <c r="GE291" s="5"/>
      <c r="GF291" s="5"/>
      <c r="GG291" s="5"/>
      <c r="GH291" s="5"/>
      <c r="GI291" s="5"/>
      <c r="GJ291" s="5"/>
      <c r="GK291" s="5"/>
      <c r="GL291" s="5"/>
      <c r="GM291" s="5"/>
      <c r="GN291" s="5"/>
      <c r="GO291" s="5"/>
      <c r="GP291" s="5"/>
      <c r="GQ291" s="5"/>
      <c r="GR291" s="5"/>
      <c r="GS291" s="5"/>
      <c r="GT291" s="5"/>
      <c r="GU291" s="5"/>
      <c r="GV291" s="5"/>
      <c r="GW291" s="5"/>
      <c r="GX291" s="5"/>
      <c r="GY291" s="5"/>
      <c r="GZ291" s="5"/>
      <c r="HA291" s="5"/>
      <c r="HB291" s="5"/>
      <c r="HC291" s="5"/>
      <c r="HD291" s="5"/>
      <c r="HE291" s="5"/>
      <c r="HF291" s="5"/>
      <c r="HG291" s="5"/>
      <c r="HH291" s="5"/>
      <c r="HI291" s="5"/>
      <c r="HJ291" s="5"/>
      <c r="HK291" s="5"/>
      <c r="HL291" s="5"/>
      <c r="HM291" s="5"/>
      <c r="HN291" s="5"/>
      <c r="HO291" s="5"/>
      <c r="HP291" s="5"/>
      <c r="HQ291" s="5"/>
      <c r="HR291" s="5"/>
      <c r="HS291" s="5"/>
      <c r="HT291" s="5"/>
      <c r="HU291" s="5"/>
      <c r="HV291" s="5"/>
      <c r="HW291" s="5"/>
      <c r="HX291" s="5"/>
      <c r="HY291" s="5"/>
      <c r="HZ291" s="5"/>
    </row>
    <row r="292" spans="1:234" ht="15.75" customHeight="1">
      <c r="A292" s="340"/>
      <c r="B292" s="348" t="s">
        <v>3</v>
      </c>
      <c r="C292" s="348"/>
      <c r="D292" s="342" t="s">
        <v>4</v>
      </c>
      <c r="E292" s="342" t="s">
        <v>5</v>
      </c>
      <c r="F292" s="342"/>
      <c r="G292" s="342"/>
      <c r="H292" s="342" t="s">
        <v>6</v>
      </c>
      <c r="I292" s="343" t="s">
        <v>7</v>
      </c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  <c r="FV292" s="5"/>
      <c r="FW292" s="5"/>
      <c r="FX292" s="5"/>
      <c r="FY292" s="5"/>
      <c r="FZ292" s="5"/>
      <c r="GA292" s="5"/>
      <c r="GB292" s="5"/>
      <c r="GC292" s="5"/>
      <c r="GD292" s="5"/>
      <c r="GE292" s="5"/>
      <c r="GF292" s="5"/>
      <c r="GG292" s="5"/>
      <c r="GH292" s="5"/>
      <c r="GI292" s="5"/>
      <c r="GJ292" s="5"/>
      <c r="GK292" s="5"/>
      <c r="GL292" s="5"/>
      <c r="GM292" s="5"/>
      <c r="GN292" s="5"/>
      <c r="GO292" s="5"/>
      <c r="GP292" s="5"/>
      <c r="GQ292" s="5"/>
      <c r="GR292" s="5"/>
      <c r="GS292" s="5"/>
      <c r="GT292" s="5"/>
      <c r="GU292" s="5"/>
      <c r="GV292" s="5"/>
      <c r="GW292" s="5"/>
      <c r="GX292" s="5"/>
      <c r="GY292" s="5"/>
      <c r="GZ292" s="5"/>
      <c r="HA292" s="5"/>
      <c r="HB292" s="5"/>
      <c r="HC292" s="5"/>
      <c r="HD292" s="5"/>
      <c r="HE292" s="5"/>
      <c r="HF292" s="5"/>
      <c r="HG292" s="5"/>
      <c r="HH292" s="5"/>
      <c r="HI292" s="5"/>
      <c r="HJ292" s="5"/>
      <c r="HK292" s="5"/>
      <c r="HL292" s="5"/>
      <c r="HM292" s="5"/>
      <c r="HN292" s="5"/>
      <c r="HO292" s="5"/>
      <c r="HP292" s="5"/>
      <c r="HQ292" s="5"/>
      <c r="HR292" s="5"/>
      <c r="HS292" s="5"/>
      <c r="HT292" s="5"/>
      <c r="HU292" s="5"/>
      <c r="HV292" s="5"/>
      <c r="HW292" s="5"/>
      <c r="HX292" s="5"/>
      <c r="HY292" s="5"/>
      <c r="HZ292" s="5"/>
    </row>
    <row r="293" spans="1:234" ht="15.6">
      <c r="A293" s="340"/>
      <c r="B293" s="348"/>
      <c r="C293" s="348"/>
      <c r="D293" s="342"/>
      <c r="E293" s="13" t="s">
        <v>8</v>
      </c>
      <c r="F293" s="13" t="s">
        <v>9</v>
      </c>
      <c r="G293" s="13" t="s">
        <v>10</v>
      </c>
      <c r="H293" s="342"/>
      <c r="I293" s="343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  <c r="FV293" s="5"/>
      <c r="FW293" s="5"/>
      <c r="FX293" s="5"/>
      <c r="FY293" s="5"/>
      <c r="FZ293" s="5"/>
      <c r="GA293" s="5"/>
      <c r="GB293" s="5"/>
      <c r="GC293" s="5"/>
      <c r="GD293" s="5"/>
      <c r="GE293" s="5"/>
      <c r="GF293" s="5"/>
      <c r="GG293" s="5"/>
      <c r="GH293" s="5"/>
      <c r="GI293" s="5"/>
      <c r="GJ293" s="5"/>
      <c r="GK293" s="5"/>
      <c r="GL293" s="5"/>
      <c r="GM293" s="5"/>
      <c r="GN293" s="5"/>
      <c r="GO293" s="5"/>
      <c r="GP293" s="5"/>
      <c r="GQ293" s="5"/>
      <c r="GR293" s="5"/>
      <c r="GS293" s="5"/>
      <c r="GT293" s="5"/>
      <c r="GU293" s="5"/>
      <c r="GV293" s="5"/>
      <c r="GW293" s="5"/>
      <c r="GX293" s="5"/>
      <c r="GY293" s="5"/>
      <c r="GZ293" s="5"/>
      <c r="HA293" s="5"/>
      <c r="HB293" s="5"/>
      <c r="HC293" s="5"/>
      <c r="HD293" s="5"/>
      <c r="HE293" s="5"/>
      <c r="HF293" s="5"/>
      <c r="HG293" s="5"/>
      <c r="HH293" s="5"/>
      <c r="HI293" s="5"/>
      <c r="HJ293" s="5"/>
      <c r="HK293" s="5"/>
      <c r="HL293" s="5"/>
      <c r="HM293" s="5"/>
      <c r="HN293" s="5"/>
      <c r="HO293" s="5"/>
      <c r="HP293" s="5"/>
      <c r="HQ293" s="5"/>
      <c r="HR293" s="5"/>
      <c r="HS293" s="5"/>
      <c r="HT293" s="5"/>
      <c r="HU293" s="5"/>
      <c r="HV293" s="5"/>
      <c r="HW293" s="5"/>
      <c r="HX293" s="5"/>
      <c r="HY293" s="5"/>
      <c r="HZ293" s="5"/>
    </row>
    <row r="294" spans="1:234" ht="16.5" customHeight="1">
      <c r="A294" s="338" t="s">
        <v>11</v>
      </c>
      <c r="B294" s="338"/>
      <c r="C294" s="338"/>
      <c r="D294" s="338"/>
      <c r="E294" s="338"/>
      <c r="F294" s="338"/>
      <c r="G294" s="338"/>
      <c r="H294" s="338"/>
      <c r="I294" s="338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  <c r="FV294" s="5"/>
      <c r="FW294" s="5"/>
      <c r="FX294" s="5"/>
      <c r="FY294" s="5"/>
      <c r="FZ294" s="5"/>
      <c r="GA294" s="5"/>
      <c r="GB294" s="5"/>
      <c r="GC294" s="5"/>
      <c r="GD294" s="5"/>
      <c r="GE294" s="5"/>
      <c r="GF294" s="5"/>
      <c r="GG294" s="5"/>
      <c r="GH294" s="5"/>
      <c r="GI294" s="5"/>
      <c r="GJ294" s="5"/>
      <c r="GK294" s="5"/>
      <c r="GL294" s="5"/>
      <c r="GM294" s="5"/>
      <c r="GN294" s="5"/>
      <c r="GO294" s="5"/>
      <c r="GP294" s="5"/>
      <c r="GQ294" s="5"/>
      <c r="GR294" s="5"/>
      <c r="GS294" s="5"/>
      <c r="GT294" s="5"/>
      <c r="GU294" s="5"/>
      <c r="GV294" s="5"/>
      <c r="GW294" s="5"/>
      <c r="GX294" s="5"/>
      <c r="GY294" s="5"/>
      <c r="GZ294" s="5"/>
      <c r="HA294" s="5"/>
      <c r="HB294" s="5"/>
      <c r="HC294" s="5"/>
      <c r="HD294" s="5"/>
      <c r="HE294" s="5"/>
      <c r="HF294" s="5"/>
      <c r="HG294" s="5"/>
      <c r="HH294" s="5"/>
      <c r="HI294" s="5"/>
      <c r="HJ294" s="5"/>
      <c r="HK294" s="5"/>
      <c r="HL294" s="5"/>
      <c r="HM294" s="5"/>
      <c r="HN294" s="5"/>
      <c r="HO294" s="5"/>
      <c r="HP294" s="5"/>
      <c r="HQ294" s="5"/>
      <c r="HR294" s="5"/>
      <c r="HS294" s="5"/>
      <c r="HT294" s="5"/>
      <c r="HU294" s="5"/>
      <c r="HV294" s="5"/>
      <c r="HW294" s="5"/>
      <c r="HX294" s="5"/>
      <c r="HY294" s="5"/>
      <c r="HZ294" s="5"/>
    </row>
    <row r="295" spans="1:234" ht="15.6">
      <c r="A295" s="7"/>
      <c r="B295" s="347" t="s">
        <v>19</v>
      </c>
      <c r="C295" s="347"/>
      <c r="D295" s="67">
        <v>150</v>
      </c>
      <c r="E295" s="9">
        <v>3.66</v>
      </c>
      <c r="F295" s="9">
        <v>7.53</v>
      </c>
      <c r="G295" s="9">
        <v>38.06</v>
      </c>
      <c r="H295" s="10">
        <v>234.43</v>
      </c>
      <c r="I295" s="92">
        <v>302</v>
      </c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  <c r="FW295" s="5"/>
      <c r="FX295" s="5"/>
      <c r="FY295" s="5"/>
      <c r="FZ295" s="5"/>
      <c r="GA295" s="5"/>
      <c r="GB295" s="5"/>
      <c r="GC295" s="5"/>
      <c r="GD295" s="5"/>
      <c r="GE295" s="5"/>
      <c r="GF295" s="5"/>
      <c r="GG295" s="5"/>
      <c r="GH295" s="5"/>
      <c r="GI295" s="5"/>
      <c r="GJ295" s="5"/>
      <c r="GK295" s="5"/>
      <c r="GL295" s="5"/>
      <c r="GM295" s="5"/>
      <c r="GN295" s="5"/>
      <c r="GO295" s="5"/>
      <c r="GP295" s="5"/>
      <c r="GQ295" s="5"/>
      <c r="GR295" s="5"/>
      <c r="GS295" s="5"/>
      <c r="GT295" s="5"/>
      <c r="GU295" s="5"/>
      <c r="GV295" s="5"/>
      <c r="GW295" s="5"/>
      <c r="GX295" s="5"/>
      <c r="GY295" s="5"/>
      <c r="GZ295" s="5"/>
      <c r="HA295" s="5"/>
      <c r="HB295" s="5"/>
      <c r="HC295" s="5"/>
      <c r="HD295" s="5"/>
      <c r="HE295" s="5"/>
      <c r="HF295" s="5"/>
      <c r="HG295" s="5"/>
      <c r="HH295" s="5"/>
      <c r="HI295" s="5"/>
      <c r="HJ295" s="5"/>
      <c r="HK295" s="5"/>
      <c r="HL295" s="5"/>
      <c r="HM295" s="5"/>
      <c r="HN295" s="5"/>
      <c r="HO295" s="5"/>
      <c r="HP295" s="5"/>
      <c r="HQ295" s="5"/>
      <c r="HR295" s="5"/>
      <c r="HS295" s="5"/>
      <c r="HT295" s="5"/>
      <c r="HU295" s="5"/>
      <c r="HV295" s="5"/>
      <c r="HW295" s="5"/>
      <c r="HX295" s="5"/>
      <c r="HY295" s="5"/>
      <c r="HZ295" s="5"/>
    </row>
    <row r="296" spans="1:234" ht="15.75" customHeight="1">
      <c r="A296" s="12"/>
      <c r="B296" s="329" t="s">
        <v>96</v>
      </c>
      <c r="C296" s="329"/>
      <c r="D296" s="13">
        <v>100</v>
      </c>
      <c r="E296" s="34">
        <v>8.7799999999999994</v>
      </c>
      <c r="F296" s="34">
        <v>5.1100000000000003</v>
      </c>
      <c r="G296" s="34">
        <v>4.3099999999999996</v>
      </c>
      <c r="H296" s="70">
        <v>107.5</v>
      </c>
      <c r="I296" s="71">
        <v>253</v>
      </c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  <c r="FV296" s="5"/>
      <c r="FW296" s="5"/>
      <c r="FX296" s="5"/>
      <c r="FY296" s="5"/>
      <c r="FZ296" s="5"/>
      <c r="GA296" s="5"/>
      <c r="GB296" s="5"/>
      <c r="GC296" s="5"/>
      <c r="GD296" s="5"/>
      <c r="GE296" s="5"/>
      <c r="GF296" s="5"/>
      <c r="GG296" s="5"/>
      <c r="GH296" s="5"/>
      <c r="GI296" s="5"/>
      <c r="GJ296" s="5"/>
      <c r="GK296" s="5"/>
      <c r="GL296" s="5"/>
      <c r="GM296" s="5"/>
      <c r="GN296" s="5"/>
      <c r="GO296" s="5"/>
      <c r="GP296" s="5"/>
      <c r="GQ296" s="5"/>
      <c r="GR296" s="5"/>
      <c r="GS296" s="5"/>
      <c r="GT296" s="5"/>
      <c r="GU296" s="5"/>
      <c r="GV296" s="5"/>
      <c r="GW296" s="5"/>
      <c r="GX296" s="5"/>
      <c r="GY296" s="5"/>
      <c r="GZ296" s="5"/>
      <c r="HA296" s="5"/>
      <c r="HB296" s="5"/>
      <c r="HC296" s="5"/>
      <c r="HD296" s="5"/>
      <c r="HE296" s="5"/>
      <c r="HF296" s="5"/>
      <c r="HG296" s="5"/>
      <c r="HH296" s="5"/>
      <c r="HI296" s="5"/>
      <c r="HJ296" s="5"/>
      <c r="HK296" s="5"/>
      <c r="HL296" s="5"/>
      <c r="HM296" s="5"/>
      <c r="HN296" s="5"/>
      <c r="HO296" s="5"/>
      <c r="HP296" s="5"/>
      <c r="HQ296" s="5"/>
      <c r="HR296" s="5"/>
      <c r="HS296" s="5"/>
      <c r="HT296" s="5"/>
      <c r="HU296" s="5"/>
      <c r="HV296" s="5"/>
      <c r="HW296" s="5"/>
      <c r="HX296" s="5"/>
      <c r="HY296" s="5"/>
      <c r="HZ296" s="5"/>
    </row>
    <row r="297" spans="1:234" ht="15.75" customHeight="1">
      <c r="A297" s="33"/>
      <c r="B297" s="329" t="s">
        <v>30</v>
      </c>
      <c r="C297" s="329"/>
      <c r="D297" s="73" t="s">
        <v>31</v>
      </c>
      <c r="E297" s="74">
        <v>0.2</v>
      </c>
      <c r="F297" s="74">
        <v>0.02</v>
      </c>
      <c r="G297" s="74">
        <v>16</v>
      </c>
      <c r="H297" s="75">
        <v>65</v>
      </c>
      <c r="I297" s="21">
        <v>393</v>
      </c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AX297" s="22"/>
      <c r="AY297" s="22"/>
      <c r="AZ297" s="22"/>
      <c r="BA297" s="22"/>
      <c r="BB297" s="22"/>
      <c r="BC297" s="22"/>
      <c r="BD297" s="22"/>
      <c r="BE297" s="22"/>
      <c r="BF297" s="22"/>
      <c r="BG297" s="22"/>
      <c r="BH297" s="22"/>
      <c r="BI297" s="22"/>
      <c r="BJ297" s="22"/>
      <c r="BK297" s="22"/>
      <c r="BL297" s="22"/>
      <c r="BM297" s="22"/>
      <c r="BN297" s="22"/>
      <c r="BO297" s="22"/>
      <c r="BP297" s="22"/>
      <c r="BQ297" s="22"/>
      <c r="BR297" s="22"/>
      <c r="BS297" s="22"/>
      <c r="BT297" s="22"/>
      <c r="BU297" s="22"/>
      <c r="BV297" s="22"/>
      <c r="BW297" s="22"/>
      <c r="BX297" s="22"/>
      <c r="BY297" s="22"/>
      <c r="BZ297" s="22"/>
      <c r="CA297" s="22"/>
      <c r="CB297" s="22"/>
      <c r="CC297" s="22"/>
      <c r="CD297" s="22"/>
      <c r="CE297" s="22"/>
      <c r="CF297" s="22"/>
      <c r="CG297" s="22"/>
      <c r="CH297" s="22"/>
      <c r="CI297" s="22"/>
      <c r="CJ297" s="22"/>
      <c r="CK297" s="22"/>
      <c r="CL297" s="22"/>
      <c r="CM297" s="22"/>
      <c r="CN297" s="22"/>
      <c r="CO297" s="22"/>
      <c r="CP297" s="22"/>
      <c r="CQ297" s="22"/>
      <c r="CR297" s="22"/>
      <c r="CS297" s="22"/>
      <c r="CT297" s="22"/>
      <c r="CU297" s="22"/>
      <c r="CV297" s="22"/>
      <c r="CW297" s="22"/>
      <c r="CX297" s="22"/>
      <c r="CY297" s="22"/>
      <c r="CZ297" s="22"/>
      <c r="DA297" s="22"/>
      <c r="DB297" s="22"/>
      <c r="DC297" s="22"/>
      <c r="DD297" s="22"/>
      <c r="DE297" s="22"/>
      <c r="DF297" s="22"/>
      <c r="DG297" s="22"/>
      <c r="DH297" s="22"/>
      <c r="DI297" s="22"/>
      <c r="DJ297" s="22"/>
      <c r="DK297" s="22"/>
      <c r="DL297" s="22"/>
      <c r="DM297" s="22"/>
      <c r="DN297" s="22"/>
      <c r="DO297" s="22"/>
      <c r="DP297" s="22"/>
      <c r="DQ297" s="22"/>
      <c r="DR297" s="22"/>
      <c r="DS297" s="22"/>
      <c r="DT297" s="22"/>
      <c r="DU297" s="22"/>
      <c r="DV297" s="22"/>
      <c r="DW297" s="22"/>
      <c r="DX297" s="22"/>
      <c r="DY297" s="22"/>
      <c r="DZ297" s="22"/>
      <c r="EA297" s="22"/>
      <c r="EB297" s="22"/>
      <c r="EC297" s="22"/>
      <c r="ED297" s="22"/>
      <c r="EE297" s="22"/>
      <c r="EF297" s="22"/>
      <c r="EG297" s="22"/>
      <c r="EH297" s="22"/>
      <c r="EI297" s="22"/>
      <c r="EJ297" s="22"/>
      <c r="EK297" s="22"/>
      <c r="EL297" s="22"/>
      <c r="EM297" s="22"/>
      <c r="EN297" s="22"/>
      <c r="EO297" s="22"/>
      <c r="EP297" s="22"/>
      <c r="EQ297" s="22"/>
      <c r="ER297" s="22"/>
      <c r="ES297" s="22"/>
      <c r="ET297" s="22"/>
      <c r="EU297" s="22"/>
      <c r="EV297" s="22"/>
      <c r="EW297" s="22"/>
      <c r="EX297" s="22"/>
      <c r="EY297" s="22"/>
      <c r="EZ297" s="22"/>
      <c r="FA297" s="22"/>
      <c r="FB297" s="22"/>
      <c r="FC297" s="22"/>
      <c r="FD297" s="22"/>
      <c r="FE297" s="22"/>
      <c r="FF297" s="22"/>
      <c r="FG297" s="22"/>
      <c r="FH297" s="22"/>
      <c r="FI297" s="22"/>
      <c r="FJ297" s="22"/>
      <c r="FK297" s="22"/>
      <c r="FL297" s="22"/>
      <c r="FM297" s="22"/>
      <c r="FN297" s="22"/>
      <c r="FO297" s="22"/>
      <c r="FP297" s="22"/>
      <c r="FQ297" s="22"/>
      <c r="FR297" s="22"/>
      <c r="FS297" s="22"/>
      <c r="FT297" s="22"/>
      <c r="FU297" s="22"/>
      <c r="FV297" s="22"/>
      <c r="FW297" s="22"/>
      <c r="FX297" s="22"/>
      <c r="FY297" s="22"/>
      <c r="FZ297" s="22"/>
      <c r="GA297" s="22"/>
      <c r="GB297" s="22"/>
      <c r="GC297" s="22"/>
      <c r="GD297" s="22"/>
      <c r="GE297" s="22"/>
      <c r="GF297" s="22"/>
      <c r="GG297" s="22"/>
      <c r="GH297" s="22"/>
      <c r="GI297" s="22"/>
      <c r="GJ297" s="22"/>
      <c r="GK297" s="22"/>
      <c r="GL297" s="22"/>
      <c r="GM297" s="22"/>
      <c r="GN297" s="22"/>
      <c r="GO297" s="22"/>
      <c r="GP297" s="22"/>
      <c r="GQ297" s="22"/>
      <c r="GR297" s="22"/>
      <c r="GS297" s="22"/>
      <c r="GT297" s="22"/>
      <c r="GU297" s="22"/>
      <c r="GV297" s="22"/>
      <c r="GW297" s="22"/>
      <c r="GX297" s="22"/>
      <c r="GY297" s="22"/>
      <c r="GZ297" s="22"/>
      <c r="HA297" s="22"/>
      <c r="HB297" s="22"/>
      <c r="HC297" s="22"/>
      <c r="HD297" s="22"/>
      <c r="HE297" s="22"/>
      <c r="HF297" s="22"/>
      <c r="HG297" s="22"/>
      <c r="HH297" s="22"/>
      <c r="HI297" s="22"/>
      <c r="HJ297" s="22"/>
      <c r="HK297" s="22"/>
      <c r="HL297" s="22"/>
      <c r="HM297" s="22"/>
      <c r="HN297" s="22"/>
      <c r="HO297" s="22"/>
      <c r="HP297" s="22"/>
      <c r="HQ297" s="22"/>
      <c r="HR297" s="22"/>
      <c r="HS297" s="22"/>
      <c r="HT297" s="22"/>
      <c r="HU297" s="22"/>
      <c r="HV297" s="22"/>
      <c r="HW297" s="22"/>
      <c r="HX297" s="22"/>
      <c r="HY297" s="22"/>
      <c r="HZ297" s="22"/>
    </row>
    <row r="298" spans="1:234" ht="15.75" customHeight="1">
      <c r="A298" s="12"/>
      <c r="B298" s="329" t="s">
        <v>32</v>
      </c>
      <c r="C298" s="329"/>
      <c r="D298" s="127">
        <v>40</v>
      </c>
      <c r="E298" s="77">
        <v>3.04</v>
      </c>
      <c r="F298" s="77">
        <v>0.32</v>
      </c>
      <c r="G298" s="77">
        <v>19.68</v>
      </c>
      <c r="H298" s="78">
        <v>94</v>
      </c>
      <c r="I298" s="21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  <c r="FV298" s="5"/>
      <c r="FW298" s="5"/>
      <c r="FX298" s="5"/>
      <c r="FY298" s="5"/>
      <c r="FZ298" s="5"/>
      <c r="GA298" s="5"/>
      <c r="GB298" s="5"/>
      <c r="GC298" s="5"/>
      <c r="GD298" s="5"/>
      <c r="GE298" s="5"/>
      <c r="GF298" s="5"/>
      <c r="GG298" s="5"/>
      <c r="GH298" s="5"/>
      <c r="GI298" s="5"/>
      <c r="GJ298" s="5"/>
      <c r="GK298" s="5"/>
      <c r="GL298" s="5"/>
      <c r="GM298" s="5"/>
      <c r="GN298" s="5"/>
      <c r="GO298" s="5"/>
      <c r="GP298" s="5"/>
      <c r="GQ298" s="5"/>
      <c r="GR298" s="5"/>
      <c r="GS298" s="5"/>
      <c r="GT298" s="5"/>
      <c r="GU298" s="5"/>
      <c r="GV298" s="5"/>
      <c r="GW298" s="5"/>
      <c r="GX298" s="5"/>
      <c r="GY298" s="5"/>
      <c r="GZ298" s="5"/>
      <c r="HA298" s="5"/>
      <c r="HB298" s="5"/>
      <c r="HC298" s="5"/>
      <c r="HD298" s="5"/>
      <c r="HE298" s="5"/>
      <c r="HF298" s="5"/>
      <c r="HG298" s="5"/>
      <c r="HH298" s="5"/>
      <c r="HI298" s="5"/>
      <c r="HJ298" s="5"/>
      <c r="HK298" s="5"/>
      <c r="HL298" s="5"/>
      <c r="HM298" s="5"/>
      <c r="HN298" s="5"/>
      <c r="HO298" s="5"/>
      <c r="HP298" s="5"/>
      <c r="HQ298" s="5"/>
      <c r="HR298" s="5"/>
      <c r="HS298" s="5"/>
      <c r="HT298" s="5"/>
      <c r="HU298" s="5"/>
      <c r="HV298" s="5"/>
      <c r="HW298" s="5"/>
      <c r="HX298" s="5"/>
      <c r="HY298" s="5"/>
      <c r="HZ298" s="5"/>
    </row>
    <row r="299" spans="1:234" ht="16.5" customHeight="1">
      <c r="A299" s="33"/>
      <c r="B299" s="337" t="s">
        <v>97</v>
      </c>
      <c r="C299" s="337"/>
      <c r="D299" s="18">
        <v>100</v>
      </c>
      <c r="E299" s="19">
        <v>0.8</v>
      </c>
      <c r="F299" s="19">
        <v>10.7</v>
      </c>
      <c r="G299" s="19">
        <v>25.27</v>
      </c>
      <c r="H299" s="20">
        <v>85.52</v>
      </c>
      <c r="I299" s="92">
        <v>406</v>
      </c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  <c r="AY299" s="22"/>
      <c r="AZ299" s="22"/>
      <c r="BA299" s="22"/>
      <c r="BB299" s="22"/>
      <c r="BC299" s="22"/>
      <c r="BD299" s="22"/>
      <c r="BE299" s="22"/>
      <c r="BF299" s="22"/>
      <c r="BG299" s="22"/>
      <c r="BH299" s="22"/>
      <c r="BI299" s="22"/>
      <c r="BJ299" s="22"/>
      <c r="BK299" s="22"/>
      <c r="BL299" s="22"/>
      <c r="BM299" s="22"/>
      <c r="BN299" s="22"/>
      <c r="BO299" s="22"/>
      <c r="BP299" s="22"/>
      <c r="BQ299" s="22"/>
      <c r="BR299" s="22"/>
      <c r="BS299" s="22"/>
      <c r="BT299" s="22"/>
      <c r="BU299" s="22"/>
      <c r="BV299" s="22"/>
      <c r="BW299" s="22"/>
      <c r="BX299" s="22"/>
      <c r="BY299" s="22"/>
      <c r="BZ299" s="22"/>
      <c r="CA299" s="22"/>
      <c r="CB299" s="22"/>
      <c r="CC299" s="22"/>
      <c r="CD299" s="22"/>
      <c r="CE299" s="22"/>
      <c r="CF299" s="22"/>
      <c r="CG299" s="22"/>
      <c r="CH299" s="22"/>
      <c r="CI299" s="22"/>
      <c r="CJ299" s="22"/>
      <c r="CK299" s="22"/>
      <c r="CL299" s="22"/>
      <c r="CM299" s="22"/>
      <c r="CN299" s="22"/>
      <c r="CO299" s="22"/>
      <c r="CP299" s="22"/>
      <c r="CQ299" s="22"/>
      <c r="CR299" s="22"/>
      <c r="CS299" s="22"/>
      <c r="CT299" s="22"/>
      <c r="CU299" s="22"/>
      <c r="CV299" s="22"/>
      <c r="CW299" s="22"/>
      <c r="CX299" s="22"/>
      <c r="CY299" s="22"/>
      <c r="CZ299" s="22"/>
      <c r="DA299" s="22"/>
      <c r="DB299" s="22"/>
      <c r="DC299" s="22"/>
      <c r="DD299" s="22"/>
      <c r="DE299" s="22"/>
      <c r="DF299" s="22"/>
      <c r="DG299" s="22"/>
      <c r="DH299" s="22"/>
      <c r="DI299" s="22"/>
      <c r="DJ299" s="22"/>
      <c r="DK299" s="22"/>
      <c r="DL299" s="22"/>
      <c r="DM299" s="22"/>
      <c r="DN299" s="22"/>
      <c r="DO299" s="22"/>
      <c r="DP299" s="22"/>
      <c r="DQ299" s="22"/>
      <c r="DR299" s="22"/>
      <c r="DS299" s="22"/>
      <c r="DT299" s="22"/>
      <c r="DU299" s="22"/>
      <c r="DV299" s="22"/>
      <c r="DW299" s="22"/>
      <c r="DX299" s="22"/>
      <c r="DY299" s="22"/>
      <c r="DZ299" s="22"/>
      <c r="EA299" s="22"/>
      <c r="EB299" s="22"/>
      <c r="EC299" s="22"/>
      <c r="ED299" s="22"/>
      <c r="EE299" s="22"/>
      <c r="EF299" s="22"/>
      <c r="EG299" s="22"/>
      <c r="EH299" s="22"/>
      <c r="EI299" s="22"/>
      <c r="EJ299" s="22"/>
      <c r="EK299" s="22"/>
      <c r="EL299" s="22"/>
      <c r="EM299" s="22"/>
      <c r="EN299" s="22"/>
      <c r="EO299" s="22"/>
      <c r="EP299" s="22"/>
      <c r="EQ299" s="22"/>
      <c r="ER299" s="22"/>
      <c r="ES299" s="22"/>
      <c r="ET299" s="22"/>
      <c r="EU299" s="22"/>
      <c r="EV299" s="22"/>
      <c r="EW299" s="22"/>
      <c r="EX299" s="22"/>
      <c r="EY299" s="22"/>
      <c r="EZ299" s="22"/>
      <c r="FA299" s="22"/>
      <c r="FB299" s="22"/>
      <c r="FC299" s="22"/>
      <c r="FD299" s="22"/>
      <c r="FE299" s="22"/>
      <c r="FF299" s="22"/>
      <c r="FG299" s="22"/>
      <c r="FH299" s="22"/>
      <c r="FI299" s="22"/>
      <c r="FJ299" s="22"/>
      <c r="FK299" s="22"/>
      <c r="FL299" s="22"/>
      <c r="FM299" s="22"/>
      <c r="FN299" s="22"/>
      <c r="FO299" s="22"/>
      <c r="FP299" s="22"/>
      <c r="FQ299" s="22"/>
      <c r="FR299" s="22"/>
      <c r="FS299" s="22"/>
      <c r="FT299" s="22"/>
      <c r="FU299" s="22"/>
      <c r="FV299" s="22"/>
      <c r="FW299" s="22"/>
      <c r="FX299" s="22"/>
      <c r="FY299" s="22"/>
      <c r="FZ299" s="22"/>
      <c r="GA299" s="22"/>
      <c r="GB299" s="22"/>
      <c r="GC299" s="22"/>
      <c r="GD299" s="22"/>
      <c r="GE299" s="22"/>
      <c r="GF299" s="22"/>
      <c r="GG299" s="22"/>
      <c r="GH299" s="22"/>
      <c r="GI299" s="22"/>
      <c r="GJ299" s="22"/>
      <c r="GK299" s="22"/>
      <c r="GL299" s="22"/>
      <c r="GM299" s="22"/>
      <c r="GN299" s="22"/>
      <c r="GO299" s="22"/>
      <c r="GP299" s="22"/>
      <c r="GQ299" s="22"/>
      <c r="GR299" s="22"/>
      <c r="GS299" s="22"/>
      <c r="GT299" s="22"/>
      <c r="GU299" s="22"/>
      <c r="GV299" s="22"/>
      <c r="GW299" s="22"/>
      <c r="GX299" s="22"/>
      <c r="GY299" s="22"/>
      <c r="GZ299" s="22"/>
      <c r="HA299" s="22"/>
      <c r="HB299" s="22"/>
      <c r="HC299" s="22"/>
      <c r="HD299" s="22"/>
      <c r="HE299" s="22"/>
      <c r="HF299" s="22"/>
      <c r="HG299" s="22"/>
      <c r="HH299" s="22"/>
      <c r="HI299" s="22"/>
      <c r="HJ299" s="22"/>
      <c r="HK299" s="22"/>
      <c r="HL299" s="22"/>
      <c r="HM299" s="22"/>
      <c r="HN299" s="22"/>
      <c r="HO299" s="22"/>
      <c r="HP299" s="22"/>
      <c r="HQ299" s="22"/>
      <c r="HR299" s="22"/>
      <c r="HS299" s="22"/>
      <c r="HT299" s="22"/>
      <c r="HU299" s="22"/>
      <c r="HV299" s="22"/>
      <c r="HW299" s="22"/>
      <c r="HX299" s="22"/>
      <c r="HY299" s="22"/>
      <c r="HZ299" s="22"/>
    </row>
    <row r="300" spans="1:234" ht="15.6">
      <c r="A300" s="331" t="s">
        <v>15</v>
      </c>
      <c r="B300" s="331"/>
      <c r="C300" s="331"/>
      <c r="D300" s="331"/>
      <c r="E300" s="81">
        <v>16.48</v>
      </c>
      <c r="F300" s="81">
        <v>23.68</v>
      </c>
      <c r="G300" s="81">
        <v>103.32</v>
      </c>
      <c r="H300" s="228">
        <v>586.45000000000005</v>
      </c>
      <c r="I300" s="229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  <c r="FV300" s="5"/>
      <c r="FW300" s="5"/>
      <c r="FX300" s="5"/>
      <c r="FY300" s="5"/>
      <c r="FZ300" s="5"/>
      <c r="GA300" s="5"/>
      <c r="GB300" s="5"/>
      <c r="GC300" s="5"/>
      <c r="GD300" s="5"/>
      <c r="GE300" s="5"/>
      <c r="GF300" s="5"/>
      <c r="GG300" s="5"/>
      <c r="GH300" s="5"/>
      <c r="GI300" s="5"/>
      <c r="GJ300" s="5"/>
      <c r="GK300" s="5"/>
      <c r="GL300" s="5"/>
      <c r="GM300" s="5"/>
      <c r="GN300" s="5"/>
      <c r="GO300" s="5"/>
      <c r="GP300" s="5"/>
      <c r="GQ300" s="5"/>
      <c r="GR300" s="5"/>
      <c r="GS300" s="5"/>
      <c r="GT300" s="5"/>
      <c r="GU300" s="5"/>
      <c r="GV300" s="5"/>
      <c r="GW300" s="5"/>
      <c r="GX300" s="5"/>
      <c r="GY300" s="5"/>
      <c r="GZ300" s="5"/>
      <c r="HA300" s="5"/>
      <c r="HB300" s="5"/>
      <c r="HC300" s="5"/>
      <c r="HD300" s="5"/>
      <c r="HE300" s="5"/>
      <c r="HF300" s="5"/>
      <c r="HG300" s="5"/>
      <c r="HH300" s="5"/>
      <c r="HI300" s="5"/>
      <c r="HJ300" s="5"/>
      <c r="HK300" s="5"/>
      <c r="HL300" s="5"/>
      <c r="HM300" s="5"/>
      <c r="HN300" s="5"/>
      <c r="HO300" s="5"/>
      <c r="HP300" s="5"/>
      <c r="HQ300" s="5"/>
      <c r="HR300" s="5"/>
      <c r="HS300" s="5"/>
      <c r="HT300" s="5"/>
      <c r="HU300" s="5"/>
      <c r="HV300" s="5"/>
      <c r="HW300" s="5"/>
      <c r="HX300" s="5"/>
      <c r="HY300" s="5"/>
      <c r="HZ300" s="5"/>
    </row>
    <row r="301" spans="1:234" ht="16.5" customHeight="1">
      <c r="A301" s="338" t="s">
        <v>16</v>
      </c>
      <c r="B301" s="338"/>
      <c r="C301" s="338"/>
      <c r="D301" s="338"/>
      <c r="E301" s="338"/>
      <c r="F301" s="338"/>
      <c r="G301" s="338"/>
      <c r="H301" s="338"/>
      <c r="I301" s="338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  <c r="FV301" s="5"/>
      <c r="FW301" s="5"/>
      <c r="FX301" s="5"/>
      <c r="FY301" s="5"/>
      <c r="FZ301" s="5"/>
      <c r="GA301" s="5"/>
      <c r="GB301" s="5"/>
      <c r="GC301" s="5"/>
      <c r="GD301" s="5"/>
      <c r="GE301" s="5"/>
      <c r="GF301" s="5"/>
      <c r="GG301" s="5"/>
      <c r="GH301" s="5"/>
      <c r="GI301" s="5"/>
      <c r="GJ301" s="5"/>
      <c r="GK301" s="5"/>
      <c r="GL301" s="5"/>
      <c r="GM301" s="5"/>
      <c r="GN301" s="5"/>
      <c r="GO301" s="5"/>
      <c r="GP301" s="5"/>
      <c r="GQ301" s="5"/>
      <c r="GR301" s="5"/>
      <c r="GS301" s="5"/>
      <c r="GT301" s="5"/>
      <c r="GU301" s="5"/>
      <c r="GV301" s="5"/>
      <c r="GW301" s="5"/>
      <c r="GX301" s="5"/>
      <c r="GY301" s="5"/>
      <c r="GZ301" s="5"/>
      <c r="HA301" s="5"/>
      <c r="HB301" s="5"/>
      <c r="HC301" s="5"/>
      <c r="HD301" s="5"/>
      <c r="HE301" s="5"/>
      <c r="HF301" s="5"/>
      <c r="HG301" s="5"/>
      <c r="HH301" s="5"/>
      <c r="HI301" s="5"/>
      <c r="HJ301" s="5"/>
      <c r="HK301" s="5"/>
      <c r="HL301" s="5"/>
      <c r="HM301" s="5"/>
      <c r="HN301" s="5"/>
      <c r="HO301" s="5"/>
      <c r="HP301" s="5"/>
      <c r="HQ301" s="5"/>
      <c r="HR301" s="5"/>
      <c r="HS301" s="5"/>
      <c r="HT301" s="5"/>
      <c r="HU301" s="5"/>
      <c r="HV301" s="5"/>
      <c r="HW301" s="5"/>
      <c r="HX301" s="5"/>
      <c r="HY301" s="5"/>
      <c r="HZ301" s="5"/>
    </row>
    <row r="302" spans="1:234" ht="15.75" customHeight="1">
      <c r="A302" s="27"/>
      <c r="B302" s="339" t="s">
        <v>17</v>
      </c>
      <c r="C302" s="339"/>
      <c r="D302" s="129">
        <v>100</v>
      </c>
      <c r="E302" s="130">
        <v>0.85</v>
      </c>
      <c r="F302" s="130">
        <v>5.04</v>
      </c>
      <c r="G302" s="130">
        <v>2.58</v>
      </c>
      <c r="H302" s="131">
        <v>59.1</v>
      </c>
      <c r="I302" s="230">
        <v>21</v>
      </c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  <c r="AX302" s="22"/>
      <c r="AY302" s="22"/>
      <c r="AZ302" s="22"/>
      <c r="BA302" s="22"/>
      <c r="BB302" s="22"/>
      <c r="BC302" s="22"/>
      <c r="BD302" s="22"/>
      <c r="BE302" s="22"/>
      <c r="BF302" s="22"/>
      <c r="BG302" s="22"/>
      <c r="BH302" s="22"/>
      <c r="BI302" s="22"/>
      <c r="BJ302" s="22"/>
      <c r="BK302" s="22"/>
      <c r="BL302" s="22"/>
      <c r="BM302" s="22"/>
      <c r="BN302" s="22"/>
      <c r="BO302" s="22"/>
      <c r="BP302" s="22"/>
      <c r="BQ302" s="22"/>
      <c r="BR302" s="22"/>
      <c r="BS302" s="22"/>
      <c r="BT302" s="22"/>
      <c r="BU302" s="22"/>
      <c r="BV302" s="22"/>
      <c r="BW302" s="22"/>
      <c r="BX302" s="22"/>
      <c r="BY302" s="22"/>
      <c r="BZ302" s="22"/>
      <c r="CA302" s="22"/>
      <c r="CB302" s="22"/>
      <c r="CC302" s="22"/>
      <c r="CD302" s="22"/>
      <c r="CE302" s="22"/>
      <c r="CF302" s="22"/>
      <c r="CG302" s="22"/>
      <c r="CH302" s="22"/>
      <c r="CI302" s="22"/>
      <c r="CJ302" s="22"/>
      <c r="CK302" s="22"/>
      <c r="CL302" s="22"/>
      <c r="CM302" s="22"/>
      <c r="CN302" s="22"/>
      <c r="CO302" s="22"/>
      <c r="CP302" s="22"/>
      <c r="CQ302" s="22"/>
      <c r="CR302" s="22"/>
      <c r="CS302" s="22"/>
      <c r="CT302" s="22"/>
      <c r="CU302" s="22"/>
      <c r="CV302" s="22"/>
      <c r="CW302" s="22"/>
      <c r="CX302" s="22"/>
      <c r="CY302" s="22"/>
      <c r="CZ302" s="22"/>
      <c r="DA302" s="22"/>
      <c r="DB302" s="22"/>
      <c r="DC302" s="22"/>
      <c r="DD302" s="22"/>
      <c r="DE302" s="22"/>
      <c r="DF302" s="22"/>
      <c r="DG302" s="22"/>
      <c r="DH302" s="22"/>
      <c r="DI302" s="22"/>
      <c r="DJ302" s="22"/>
      <c r="DK302" s="22"/>
      <c r="DL302" s="22"/>
      <c r="DM302" s="22"/>
      <c r="DN302" s="22"/>
      <c r="DO302" s="22"/>
      <c r="DP302" s="22"/>
      <c r="DQ302" s="22"/>
      <c r="DR302" s="22"/>
      <c r="DS302" s="22"/>
      <c r="DT302" s="22"/>
      <c r="DU302" s="22"/>
      <c r="DV302" s="22"/>
      <c r="DW302" s="22"/>
      <c r="DX302" s="22"/>
      <c r="DY302" s="22"/>
      <c r="DZ302" s="22"/>
      <c r="EA302" s="22"/>
      <c r="EB302" s="22"/>
      <c r="EC302" s="22"/>
      <c r="ED302" s="22"/>
      <c r="EE302" s="22"/>
      <c r="EF302" s="22"/>
      <c r="EG302" s="22"/>
      <c r="EH302" s="22"/>
      <c r="EI302" s="22"/>
      <c r="EJ302" s="22"/>
      <c r="EK302" s="22"/>
      <c r="EL302" s="22"/>
      <c r="EM302" s="22"/>
      <c r="EN302" s="22"/>
      <c r="EO302" s="22"/>
      <c r="EP302" s="22"/>
      <c r="EQ302" s="22"/>
      <c r="ER302" s="22"/>
      <c r="ES302" s="22"/>
      <c r="ET302" s="22"/>
      <c r="EU302" s="22"/>
      <c r="EV302" s="22"/>
      <c r="EW302" s="22"/>
      <c r="EX302" s="22"/>
      <c r="EY302" s="22"/>
      <c r="EZ302" s="22"/>
      <c r="FA302" s="22"/>
      <c r="FB302" s="22"/>
      <c r="FC302" s="22"/>
      <c r="FD302" s="22"/>
      <c r="FE302" s="22"/>
      <c r="FF302" s="22"/>
      <c r="FG302" s="22"/>
      <c r="FH302" s="22"/>
      <c r="FI302" s="22"/>
      <c r="FJ302" s="22"/>
      <c r="FK302" s="22"/>
      <c r="FL302" s="22"/>
      <c r="FM302" s="22"/>
      <c r="FN302" s="22"/>
      <c r="FO302" s="22"/>
      <c r="FP302" s="22"/>
      <c r="FQ302" s="22"/>
      <c r="FR302" s="22"/>
      <c r="FS302" s="22"/>
      <c r="FT302" s="22"/>
      <c r="FU302" s="22"/>
      <c r="FV302" s="22"/>
      <c r="FW302" s="22"/>
      <c r="FX302" s="22"/>
      <c r="FY302" s="22"/>
      <c r="FZ302" s="22"/>
      <c r="GA302" s="22"/>
      <c r="GB302" s="22"/>
      <c r="GC302" s="22"/>
      <c r="GD302" s="22"/>
      <c r="GE302" s="22"/>
      <c r="GF302" s="22"/>
      <c r="GG302" s="22"/>
      <c r="GH302" s="22"/>
      <c r="GI302" s="22"/>
      <c r="GJ302" s="22"/>
      <c r="GK302" s="22"/>
      <c r="GL302" s="22"/>
      <c r="GM302" s="22"/>
      <c r="GN302" s="22"/>
      <c r="GO302" s="22"/>
      <c r="GP302" s="22"/>
      <c r="GQ302" s="22"/>
      <c r="GR302" s="22"/>
      <c r="GS302" s="22"/>
      <c r="GT302" s="22"/>
      <c r="GU302" s="22"/>
      <c r="GV302" s="22"/>
      <c r="GW302" s="22"/>
      <c r="GX302" s="22"/>
      <c r="GY302" s="22"/>
      <c r="GZ302" s="22"/>
      <c r="HA302" s="22"/>
      <c r="HB302" s="22"/>
      <c r="HC302" s="22"/>
      <c r="HD302" s="22"/>
      <c r="HE302" s="22"/>
      <c r="HF302" s="22"/>
      <c r="HG302" s="22"/>
      <c r="HH302" s="22"/>
      <c r="HI302" s="22"/>
      <c r="HJ302" s="22"/>
      <c r="HK302" s="22"/>
      <c r="HL302" s="22"/>
      <c r="HM302" s="22"/>
      <c r="HN302" s="22"/>
      <c r="HO302" s="22"/>
      <c r="HP302" s="22"/>
      <c r="HQ302" s="22"/>
      <c r="HR302" s="22"/>
      <c r="HS302" s="22"/>
      <c r="HT302" s="22"/>
      <c r="HU302" s="22"/>
      <c r="HV302" s="22"/>
      <c r="HW302" s="22"/>
      <c r="HX302" s="22"/>
      <c r="HY302" s="22"/>
      <c r="HZ302" s="22"/>
    </row>
    <row r="303" spans="1:234" ht="15.75" customHeight="1">
      <c r="A303" s="141"/>
      <c r="B303" s="329" t="s">
        <v>50</v>
      </c>
      <c r="C303" s="329"/>
      <c r="D303" s="13">
        <v>250</v>
      </c>
      <c r="E303" s="34">
        <v>4.49</v>
      </c>
      <c r="F303" s="34">
        <v>5.27</v>
      </c>
      <c r="G303" s="34">
        <v>16.53</v>
      </c>
      <c r="H303" s="70">
        <v>152.38999999999999</v>
      </c>
      <c r="I303" s="16">
        <v>102</v>
      </c>
      <c r="J303" s="231"/>
      <c r="K303" s="231"/>
      <c r="L303" s="231"/>
      <c r="M303" s="231"/>
      <c r="N303" s="231"/>
      <c r="O303" s="231"/>
      <c r="P303" s="231"/>
      <c r="Q303" s="231"/>
      <c r="R303" s="231"/>
      <c r="S303" s="231"/>
      <c r="T303" s="231"/>
      <c r="U303" s="231"/>
      <c r="V303" s="231"/>
      <c r="W303" s="231"/>
      <c r="X303" s="231"/>
      <c r="Y303" s="231"/>
      <c r="Z303" s="231"/>
      <c r="AA303" s="231"/>
      <c r="AB303" s="231"/>
      <c r="AC303" s="231"/>
      <c r="AD303" s="231"/>
      <c r="AE303" s="231"/>
      <c r="AF303" s="231"/>
      <c r="AG303" s="231"/>
      <c r="AH303" s="231"/>
      <c r="AI303" s="231"/>
      <c r="AJ303" s="231"/>
      <c r="AK303" s="231"/>
      <c r="AL303" s="231"/>
      <c r="AM303" s="231"/>
      <c r="AN303" s="231"/>
      <c r="AO303" s="231"/>
      <c r="AP303" s="231"/>
      <c r="AQ303" s="231"/>
      <c r="AR303" s="231"/>
      <c r="AS303" s="231"/>
      <c r="AT303" s="231"/>
      <c r="AU303" s="231"/>
      <c r="AV303" s="231"/>
      <c r="AW303" s="231"/>
      <c r="AX303" s="231"/>
      <c r="AY303" s="231"/>
      <c r="AZ303" s="231"/>
      <c r="BA303" s="231"/>
      <c r="BB303" s="231"/>
      <c r="BC303" s="231"/>
      <c r="BD303" s="231"/>
      <c r="BE303" s="231"/>
      <c r="BF303" s="231"/>
      <c r="BG303" s="231"/>
      <c r="BH303" s="231"/>
      <c r="BI303" s="231"/>
      <c r="BJ303" s="231"/>
      <c r="BK303" s="231"/>
      <c r="BL303" s="231"/>
      <c r="BM303" s="231"/>
      <c r="BN303" s="231"/>
      <c r="BO303" s="231"/>
      <c r="BP303" s="231"/>
      <c r="BQ303" s="231"/>
      <c r="BR303" s="231"/>
      <c r="BS303" s="231"/>
      <c r="BT303" s="231"/>
      <c r="BU303" s="231"/>
      <c r="BV303" s="231"/>
      <c r="BW303" s="231"/>
      <c r="BX303" s="231"/>
      <c r="BY303" s="231"/>
      <c r="BZ303" s="231"/>
      <c r="CA303" s="231"/>
      <c r="CB303" s="231"/>
      <c r="CC303" s="231"/>
      <c r="CD303" s="231"/>
      <c r="CE303" s="231"/>
      <c r="CF303" s="231"/>
      <c r="CG303" s="231"/>
      <c r="CH303" s="231"/>
      <c r="CI303" s="231"/>
      <c r="CJ303" s="231"/>
      <c r="CK303" s="231"/>
      <c r="CL303" s="231"/>
      <c r="CM303" s="231"/>
      <c r="CN303" s="231"/>
      <c r="CO303" s="231"/>
      <c r="CP303" s="231"/>
      <c r="CQ303" s="231"/>
      <c r="CR303" s="231"/>
      <c r="CS303" s="231"/>
      <c r="CT303" s="231"/>
      <c r="CU303" s="231"/>
      <c r="CV303" s="231"/>
      <c r="CW303" s="231"/>
      <c r="CX303" s="231"/>
      <c r="CY303" s="231"/>
      <c r="CZ303" s="231"/>
      <c r="DA303" s="231"/>
      <c r="DB303" s="231"/>
      <c r="DC303" s="231"/>
      <c r="DD303" s="231"/>
      <c r="DE303" s="231"/>
      <c r="DF303" s="231"/>
      <c r="DG303" s="231"/>
      <c r="DH303" s="231"/>
      <c r="DI303" s="231"/>
      <c r="DJ303" s="231"/>
      <c r="DK303" s="231"/>
      <c r="DL303" s="231"/>
      <c r="DM303" s="231"/>
      <c r="DN303" s="231"/>
      <c r="DO303" s="231"/>
      <c r="DP303" s="231"/>
      <c r="DQ303" s="231"/>
      <c r="DR303" s="231"/>
      <c r="DS303" s="231"/>
      <c r="DT303" s="231"/>
      <c r="DU303" s="231"/>
      <c r="DV303" s="231"/>
      <c r="DW303" s="231"/>
      <c r="DX303" s="231"/>
      <c r="DY303" s="231"/>
      <c r="DZ303" s="231"/>
      <c r="EA303" s="231"/>
      <c r="EB303" s="231"/>
      <c r="EC303" s="231"/>
      <c r="ED303" s="231"/>
      <c r="EE303" s="231"/>
      <c r="EF303" s="231"/>
      <c r="EG303" s="231"/>
      <c r="EH303" s="231"/>
      <c r="EI303" s="231"/>
      <c r="EJ303" s="231"/>
      <c r="EK303" s="231"/>
      <c r="EL303" s="231"/>
      <c r="EM303" s="231"/>
      <c r="EN303" s="231"/>
      <c r="EO303" s="231"/>
      <c r="EP303" s="231"/>
      <c r="EQ303" s="231"/>
      <c r="ER303" s="231"/>
      <c r="ES303" s="231"/>
      <c r="ET303" s="231"/>
      <c r="EU303" s="231"/>
      <c r="EV303" s="231"/>
      <c r="EW303" s="231"/>
      <c r="EX303" s="231"/>
      <c r="EY303" s="231"/>
      <c r="EZ303" s="231"/>
      <c r="FA303" s="231"/>
      <c r="FB303" s="231"/>
      <c r="FC303" s="231"/>
      <c r="FD303" s="231"/>
      <c r="FE303" s="231"/>
      <c r="FF303" s="231"/>
      <c r="FG303" s="231"/>
      <c r="FH303" s="231"/>
      <c r="FI303" s="231"/>
      <c r="FJ303" s="231"/>
      <c r="FK303" s="231"/>
      <c r="FL303" s="231"/>
      <c r="FM303" s="231"/>
      <c r="FN303" s="231"/>
      <c r="FO303" s="231"/>
      <c r="FP303" s="231"/>
      <c r="FQ303" s="231"/>
      <c r="FR303" s="231"/>
      <c r="FS303" s="231"/>
      <c r="FT303" s="231"/>
      <c r="FU303" s="231"/>
      <c r="FV303" s="231"/>
      <c r="FW303" s="231"/>
      <c r="FX303" s="231"/>
      <c r="FY303" s="231"/>
      <c r="FZ303" s="231"/>
      <c r="GA303" s="231"/>
      <c r="GB303" s="231"/>
      <c r="GC303" s="231"/>
      <c r="GD303" s="231"/>
      <c r="GE303" s="231"/>
      <c r="GF303" s="231"/>
      <c r="GG303" s="231"/>
      <c r="GH303" s="231"/>
      <c r="GI303" s="231"/>
      <c r="GJ303" s="231"/>
      <c r="GK303" s="231"/>
      <c r="GL303" s="231"/>
      <c r="GM303" s="231"/>
      <c r="GN303" s="231"/>
      <c r="GO303" s="231"/>
      <c r="GP303" s="231"/>
      <c r="GQ303" s="231"/>
      <c r="GR303" s="231"/>
      <c r="GS303" s="231"/>
      <c r="GT303" s="231"/>
      <c r="GU303" s="231"/>
      <c r="GV303" s="231"/>
      <c r="GW303" s="231"/>
      <c r="GX303" s="231"/>
      <c r="GY303" s="231"/>
      <c r="GZ303" s="231"/>
      <c r="HA303" s="231"/>
      <c r="HB303" s="231"/>
      <c r="HC303" s="231"/>
      <c r="HD303" s="231"/>
      <c r="HE303" s="231"/>
      <c r="HF303" s="231"/>
      <c r="HG303" s="231"/>
      <c r="HH303" s="231"/>
      <c r="HI303" s="231"/>
      <c r="HJ303" s="231"/>
      <c r="HK303" s="231"/>
      <c r="HL303" s="231"/>
      <c r="HM303" s="231"/>
      <c r="HN303" s="231"/>
      <c r="HO303" s="231"/>
      <c r="HP303" s="231"/>
      <c r="HQ303" s="231"/>
      <c r="HR303" s="231"/>
      <c r="HS303" s="231"/>
      <c r="HT303" s="231"/>
      <c r="HU303" s="231"/>
      <c r="HV303" s="231"/>
      <c r="HW303" s="231"/>
      <c r="HX303" s="231"/>
      <c r="HY303" s="231"/>
      <c r="HZ303" s="231"/>
    </row>
    <row r="304" spans="1:234" ht="15.75" customHeight="1">
      <c r="A304" s="27"/>
      <c r="B304" s="328" t="s">
        <v>34</v>
      </c>
      <c r="C304" s="328"/>
      <c r="D304" s="232">
        <v>180</v>
      </c>
      <c r="E304" s="233">
        <v>6.72</v>
      </c>
      <c r="F304" s="233">
        <v>7.12</v>
      </c>
      <c r="G304" s="233">
        <v>37.56</v>
      </c>
      <c r="H304" s="234">
        <v>241.37</v>
      </c>
      <c r="I304" s="52">
        <v>309</v>
      </c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  <c r="AX304" s="22"/>
      <c r="AY304" s="22"/>
      <c r="AZ304" s="22"/>
      <c r="BA304" s="22"/>
      <c r="BB304" s="22"/>
      <c r="BC304" s="22"/>
      <c r="BD304" s="22"/>
      <c r="BE304" s="22"/>
      <c r="BF304" s="22"/>
      <c r="BG304" s="22"/>
      <c r="BH304" s="22"/>
      <c r="BI304" s="22"/>
      <c r="BJ304" s="22"/>
      <c r="BK304" s="22"/>
      <c r="BL304" s="22"/>
      <c r="BM304" s="22"/>
      <c r="BN304" s="22"/>
      <c r="BO304" s="22"/>
      <c r="BP304" s="22"/>
      <c r="BQ304" s="22"/>
      <c r="BR304" s="22"/>
      <c r="BS304" s="22"/>
      <c r="BT304" s="22"/>
      <c r="BU304" s="22"/>
      <c r="BV304" s="22"/>
      <c r="BW304" s="22"/>
      <c r="BX304" s="22"/>
      <c r="BY304" s="22"/>
      <c r="BZ304" s="22"/>
      <c r="CA304" s="22"/>
      <c r="CB304" s="22"/>
      <c r="CC304" s="22"/>
      <c r="CD304" s="22"/>
      <c r="CE304" s="22"/>
      <c r="CF304" s="22"/>
      <c r="CG304" s="22"/>
      <c r="CH304" s="22"/>
      <c r="CI304" s="22"/>
      <c r="CJ304" s="22"/>
      <c r="CK304" s="22"/>
      <c r="CL304" s="22"/>
      <c r="CM304" s="22"/>
      <c r="CN304" s="22"/>
      <c r="CO304" s="22"/>
      <c r="CP304" s="22"/>
      <c r="CQ304" s="22"/>
      <c r="CR304" s="22"/>
      <c r="CS304" s="22"/>
      <c r="CT304" s="22"/>
      <c r="CU304" s="22"/>
      <c r="CV304" s="22"/>
      <c r="CW304" s="22"/>
      <c r="CX304" s="22"/>
      <c r="CY304" s="22"/>
      <c r="CZ304" s="22"/>
      <c r="DA304" s="22"/>
      <c r="DB304" s="22"/>
      <c r="DC304" s="22"/>
      <c r="DD304" s="22"/>
      <c r="DE304" s="22"/>
      <c r="DF304" s="22"/>
      <c r="DG304" s="22"/>
      <c r="DH304" s="22"/>
      <c r="DI304" s="22"/>
      <c r="DJ304" s="22"/>
      <c r="DK304" s="22"/>
      <c r="DL304" s="22"/>
      <c r="DM304" s="22"/>
      <c r="DN304" s="22"/>
      <c r="DO304" s="22"/>
      <c r="DP304" s="22"/>
      <c r="DQ304" s="22"/>
      <c r="DR304" s="22"/>
      <c r="DS304" s="22"/>
      <c r="DT304" s="22"/>
      <c r="DU304" s="22"/>
      <c r="DV304" s="22"/>
      <c r="DW304" s="22"/>
      <c r="DX304" s="22"/>
      <c r="DY304" s="22"/>
      <c r="DZ304" s="22"/>
      <c r="EA304" s="22"/>
      <c r="EB304" s="22"/>
      <c r="EC304" s="22"/>
      <c r="ED304" s="22"/>
      <c r="EE304" s="22"/>
      <c r="EF304" s="22"/>
      <c r="EG304" s="22"/>
      <c r="EH304" s="22"/>
      <c r="EI304" s="22"/>
      <c r="EJ304" s="22"/>
      <c r="EK304" s="22"/>
      <c r="EL304" s="22"/>
      <c r="EM304" s="22"/>
      <c r="EN304" s="22"/>
      <c r="EO304" s="22"/>
      <c r="EP304" s="22"/>
      <c r="EQ304" s="22"/>
      <c r="ER304" s="22"/>
      <c r="ES304" s="22"/>
      <c r="ET304" s="22"/>
      <c r="EU304" s="22"/>
      <c r="EV304" s="22"/>
      <c r="EW304" s="22"/>
      <c r="EX304" s="22"/>
      <c r="EY304" s="22"/>
      <c r="EZ304" s="22"/>
      <c r="FA304" s="22"/>
      <c r="FB304" s="22"/>
      <c r="FC304" s="22"/>
      <c r="FD304" s="22"/>
      <c r="FE304" s="22"/>
      <c r="FF304" s="22"/>
      <c r="FG304" s="22"/>
      <c r="FH304" s="22"/>
      <c r="FI304" s="22"/>
      <c r="FJ304" s="22"/>
      <c r="FK304" s="22"/>
      <c r="FL304" s="22"/>
      <c r="FM304" s="22"/>
      <c r="FN304" s="22"/>
      <c r="FO304" s="22"/>
      <c r="FP304" s="22"/>
      <c r="FQ304" s="22"/>
      <c r="FR304" s="22"/>
      <c r="FS304" s="22"/>
      <c r="FT304" s="22"/>
      <c r="FU304" s="22"/>
      <c r="FV304" s="22"/>
      <c r="FW304" s="22"/>
      <c r="FX304" s="22"/>
      <c r="FY304" s="22"/>
      <c r="FZ304" s="22"/>
      <c r="GA304" s="22"/>
      <c r="GB304" s="22"/>
      <c r="GC304" s="22"/>
      <c r="GD304" s="22"/>
      <c r="GE304" s="22"/>
      <c r="GF304" s="22"/>
      <c r="GG304" s="22"/>
      <c r="GH304" s="22"/>
      <c r="GI304" s="22"/>
      <c r="GJ304" s="22"/>
      <c r="GK304" s="22"/>
      <c r="GL304" s="22"/>
      <c r="GM304" s="22"/>
      <c r="GN304" s="22"/>
      <c r="GO304" s="22"/>
      <c r="GP304" s="22"/>
      <c r="GQ304" s="22"/>
      <c r="GR304" s="22"/>
      <c r="GS304" s="22"/>
      <c r="GT304" s="22"/>
      <c r="GU304" s="22"/>
      <c r="GV304" s="22"/>
      <c r="GW304" s="22"/>
      <c r="GX304" s="22"/>
      <c r="GY304" s="22"/>
      <c r="GZ304" s="22"/>
      <c r="HA304" s="22"/>
      <c r="HB304" s="22"/>
      <c r="HC304" s="22"/>
      <c r="HD304" s="22"/>
      <c r="HE304" s="22"/>
      <c r="HF304" s="22"/>
      <c r="HG304" s="22"/>
      <c r="HH304" s="22"/>
      <c r="HI304" s="22"/>
      <c r="HJ304" s="22"/>
      <c r="HK304" s="22"/>
      <c r="HL304" s="22"/>
      <c r="HM304" s="22"/>
      <c r="HN304" s="22"/>
      <c r="HO304" s="22"/>
      <c r="HP304" s="22"/>
      <c r="HQ304" s="22"/>
      <c r="HR304" s="22"/>
      <c r="HS304" s="22"/>
      <c r="HT304" s="22"/>
      <c r="HU304" s="22"/>
      <c r="HV304" s="22"/>
      <c r="HW304" s="22"/>
      <c r="HX304" s="22"/>
      <c r="HY304" s="22"/>
      <c r="HZ304" s="22"/>
    </row>
    <row r="305" spans="1:234" ht="15.75" customHeight="1">
      <c r="A305" s="235"/>
      <c r="B305" s="328" t="s">
        <v>98</v>
      </c>
      <c r="C305" s="328"/>
      <c r="D305" s="90" t="s">
        <v>99</v>
      </c>
      <c r="E305" s="163">
        <v>15.84</v>
      </c>
      <c r="F305" s="163">
        <v>18.47</v>
      </c>
      <c r="G305" s="163">
        <v>19.420000000000002</v>
      </c>
      <c r="H305" s="164">
        <v>307.5</v>
      </c>
      <c r="I305" s="96">
        <v>294</v>
      </c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  <c r="FV305" s="5"/>
      <c r="FW305" s="5"/>
      <c r="FX305" s="5"/>
      <c r="FY305" s="5"/>
      <c r="FZ305" s="5"/>
      <c r="GA305" s="5"/>
      <c r="GB305" s="5"/>
      <c r="GC305" s="5"/>
      <c r="GD305" s="5"/>
      <c r="GE305" s="5"/>
      <c r="GF305" s="5"/>
      <c r="GG305" s="5"/>
      <c r="GH305" s="5"/>
      <c r="GI305" s="5"/>
      <c r="GJ305" s="5"/>
      <c r="GK305" s="5"/>
      <c r="GL305" s="5"/>
      <c r="GM305" s="5"/>
      <c r="GN305" s="5"/>
      <c r="GO305" s="5"/>
      <c r="GP305" s="5"/>
      <c r="GQ305" s="5"/>
      <c r="GR305" s="5"/>
      <c r="GS305" s="5"/>
      <c r="GT305" s="5"/>
      <c r="GU305" s="5"/>
      <c r="GV305" s="5"/>
      <c r="GW305" s="5"/>
      <c r="GX305" s="5"/>
      <c r="GY305" s="5"/>
      <c r="GZ305" s="5"/>
      <c r="HA305" s="5"/>
      <c r="HB305" s="5"/>
      <c r="HC305" s="5"/>
      <c r="HD305" s="5"/>
      <c r="HE305" s="5"/>
      <c r="HF305" s="5"/>
      <c r="HG305" s="5"/>
      <c r="HH305" s="5"/>
      <c r="HI305" s="5"/>
      <c r="HJ305" s="5"/>
      <c r="HK305" s="5"/>
      <c r="HL305" s="5"/>
      <c r="HM305" s="5"/>
      <c r="HN305" s="5"/>
      <c r="HO305" s="5"/>
      <c r="HP305" s="5"/>
      <c r="HQ305" s="5"/>
      <c r="HR305" s="5"/>
      <c r="HS305" s="5"/>
      <c r="HT305" s="5"/>
      <c r="HU305" s="5"/>
      <c r="HV305" s="5"/>
      <c r="HW305" s="5"/>
      <c r="HX305" s="5"/>
      <c r="HY305" s="5"/>
      <c r="HZ305" s="5"/>
    </row>
    <row r="306" spans="1:234" ht="15.75" customHeight="1">
      <c r="A306" s="226"/>
      <c r="B306" s="329" t="s">
        <v>36</v>
      </c>
      <c r="C306" s="329"/>
      <c r="D306" s="55">
        <v>180</v>
      </c>
      <c r="E306" s="14">
        <v>0.16</v>
      </c>
      <c r="F306" s="14">
        <v>0.24</v>
      </c>
      <c r="G306" s="14">
        <v>37.880000000000003</v>
      </c>
      <c r="H306" s="15">
        <v>114.6</v>
      </c>
      <c r="I306" s="92">
        <v>342</v>
      </c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  <c r="FV306" s="5"/>
      <c r="FW306" s="5"/>
      <c r="FX306" s="5"/>
      <c r="FY306" s="5"/>
      <c r="FZ306" s="5"/>
      <c r="GA306" s="5"/>
      <c r="GB306" s="5"/>
      <c r="GC306" s="5"/>
      <c r="GD306" s="5"/>
      <c r="GE306" s="5"/>
      <c r="GF306" s="5"/>
      <c r="GG306" s="5"/>
      <c r="GH306" s="5"/>
      <c r="GI306" s="5"/>
      <c r="GJ306" s="5"/>
      <c r="GK306" s="5"/>
      <c r="GL306" s="5"/>
      <c r="GM306" s="5"/>
      <c r="GN306" s="5"/>
      <c r="GO306" s="5"/>
      <c r="GP306" s="5"/>
      <c r="GQ306" s="5"/>
      <c r="GR306" s="5"/>
      <c r="GS306" s="5"/>
      <c r="GT306" s="5"/>
      <c r="GU306" s="5"/>
      <c r="GV306" s="5"/>
      <c r="GW306" s="5"/>
      <c r="GX306" s="5"/>
      <c r="GY306" s="5"/>
      <c r="GZ306" s="5"/>
      <c r="HA306" s="5"/>
      <c r="HB306" s="5"/>
      <c r="HC306" s="5"/>
      <c r="HD306" s="5"/>
      <c r="HE306" s="5"/>
      <c r="HF306" s="5"/>
      <c r="HG306" s="5"/>
      <c r="HH306" s="5"/>
      <c r="HI306" s="5"/>
      <c r="HJ306" s="5"/>
      <c r="HK306" s="5"/>
      <c r="HL306" s="5"/>
      <c r="HM306" s="5"/>
      <c r="HN306" s="5"/>
      <c r="HO306" s="5"/>
      <c r="HP306" s="5"/>
      <c r="HQ306" s="5"/>
      <c r="HR306" s="5"/>
      <c r="HS306" s="5"/>
      <c r="HT306" s="5"/>
      <c r="HU306" s="5"/>
      <c r="HV306" s="5"/>
      <c r="HW306" s="5"/>
      <c r="HX306" s="5"/>
      <c r="HY306" s="5"/>
      <c r="HZ306" s="5"/>
    </row>
    <row r="307" spans="1:234" ht="15.75" customHeight="1">
      <c r="A307" s="236"/>
      <c r="B307" s="328" t="s">
        <v>13</v>
      </c>
      <c r="C307" s="328"/>
      <c r="D307" s="93">
        <v>60</v>
      </c>
      <c r="E307" s="40">
        <v>3.8</v>
      </c>
      <c r="F307" s="94">
        <v>0.4</v>
      </c>
      <c r="G307" s="94">
        <v>24.6</v>
      </c>
      <c r="H307" s="95">
        <v>117.5</v>
      </c>
      <c r="I307" s="237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  <c r="FV307" s="5"/>
      <c r="FW307" s="5"/>
      <c r="FX307" s="5"/>
      <c r="FY307" s="5"/>
      <c r="FZ307" s="5"/>
      <c r="GA307" s="5"/>
      <c r="GB307" s="5"/>
      <c r="GC307" s="5"/>
      <c r="GD307" s="5"/>
      <c r="GE307" s="5"/>
      <c r="GF307" s="5"/>
      <c r="GG307" s="5"/>
      <c r="GH307" s="5"/>
      <c r="GI307" s="5"/>
      <c r="GJ307" s="5"/>
      <c r="GK307" s="5"/>
      <c r="GL307" s="5"/>
      <c r="GM307" s="5"/>
      <c r="GN307" s="5"/>
      <c r="GO307" s="5"/>
      <c r="GP307" s="5"/>
      <c r="GQ307" s="5"/>
      <c r="GR307" s="5"/>
      <c r="GS307" s="5"/>
      <c r="GT307" s="5"/>
      <c r="GU307" s="5"/>
      <c r="GV307" s="5"/>
      <c r="GW307" s="5"/>
      <c r="GX307" s="5"/>
      <c r="GY307" s="5"/>
      <c r="GZ307" s="5"/>
      <c r="HA307" s="5"/>
      <c r="HB307" s="5"/>
      <c r="HC307" s="5"/>
      <c r="HD307" s="5"/>
      <c r="HE307" s="5"/>
      <c r="HF307" s="5"/>
      <c r="HG307" s="5"/>
      <c r="HH307" s="5"/>
      <c r="HI307" s="5"/>
      <c r="HJ307" s="5"/>
      <c r="HK307" s="5"/>
      <c r="HL307" s="5"/>
      <c r="HM307" s="5"/>
      <c r="HN307" s="5"/>
      <c r="HO307" s="5"/>
      <c r="HP307" s="5"/>
      <c r="HQ307" s="5"/>
      <c r="HR307" s="5"/>
      <c r="HS307" s="5"/>
      <c r="HT307" s="5"/>
      <c r="HU307" s="5"/>
      <c r="HV307" s="5"/>
      <c r="HW307" s="5"/>
      <c r="HX307" s="5"/>
      <c r="HY307" s="5"/>
      <c r="HZ307" s="5"/>
    </row>
    <row r="308" spans="1:234" ht="16.5" customHeight="1">
      <c r="A308" s="236"/>
      <c r="B308" s="345" t="s">
        <v>21</v>
      </c>
      <c r="C308" s="345"/>
      <c r="D308" s="155">
        <v>40</v>
      </c>
      <c r="E308" s="156">
        <v>3.08</v>
      </c>
      <c r="F308" s="156">
        <v>0.56000000000000005</v>
      </c>
      <c r="G308" s="156">
        <v>15.08</v>
      </c>
      <c r="H308" s="157">
        <v>80.400000000000006</v>
      </c>
      <c r="I308" s="238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  <c r="FV308" s="5"/>
      <c r="FW308" s="5"/>
      <c r="FX308" s="5"/>
      <c r="FY308" s="5"/>
      <c r="FZ308" s="5"/>
      <c r="GA308" s="5"/>
      <c r="GB308" s="5"/>
      <c r="GC308" s="5"/>
      <c r="GD308" s="5"/>
      <c r="GE308" s="5"/>
      <c r="GF308" s="5"/>
      <c r="GG308" s="5"/>
      <c r="GH308" s="5"/>
      <c r="GI308" s="5"/>
      <c r="GJ308" s="5"/>
      <c r="GK308" s="5"/>
      <c r="GL308" s="5"/>
      <c r="GM308" s="5"/>
      <c r="GN308" s="5"/>
      <c r="GO308" s="5"/>
      <c r="GP308" s="5"/>
      <c r="GQ308" s="5"/>
      <c r="GR308" s="5"/>
      <c r="GS308" s="5"/>
      <c r="GT308" s="5"/>
      <c r="GU308" s="5"/>
      <c r="GV308" s="5"/>
      <c r="GW308" s="5"/>
      <c r="GX308" s="5"/>
      <c r="GY308" s="5"/>
      <c r="GZ308" s="5"/>
      <c r="HA308" s="5"/>
      <c r="HB308" s="5"/>
      <c r="HC308" s="5"/>
      <c r="HD308" s="5"/>
      <c r="HE308" s="5"/>
      <c r="HF308" s="5"/>
      <c r="HG308" s="5"/>
      <c r="HH308" s="5"/>
      <c r="HI308" s="5"/>
      <c r="HJ308" s="5"/>
      <c r="HK308" s="5"/>
      <c r="HL308" s="5"/>
      <c r="HM308" s="5"/>
      <c r="HN308" s="5"/>
      <c r="HO308" s="5"/>
      <c r="HP308" s="5"/>
      <c r="HQ308" s="5"/>
      <c r="HR308" s="5"/>
      <c r="HS308" s="5"/>
      <c r="HT308" s="5"/>
      <c r="HU308" s="5"/>
      <c r="HV308" s="5"/>
      <c r="HW308" s="5"/>
      <c r="HX308" s="5"/>
      <c r="HY308" s="5"/>
      <c r="HZ308" s="5"/>
    </row>
    <row r="309" spans="1:234" ht="15.6">
      <c r="A309" s="331" t="s">
        <v>24</v>
      </c>
      <c r="B309" s="331"/>
      <c r="C309" s="331"/>
      <c r="D309" s="331"/>
      <c r="E309" s="81">
        <v>34.94</v>
      </c>
      <c r="F309" s="81">
        <v>37.1</v>
      </c>
      <c r="G309" s="81">
        <v>153.65</v>
      </c>
      <c r="H309" s="81">
        <v>1072.8599999999999</v>
      </c>
      <c r="I309" s="229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  <c r="FV309" s="5"/>
      <c r="FW309" s="5"/>
      <c r="FX309" s="5"/>
      <c r="FY309" s="5"/>
      <c r="FZ309" s="5"/>
      <c r="GA309" s="5"/>
      <c r="GB309" s="5"/>
      <c r="GC309" s="5"/>
      <c r="GD309" s="5"/>
      <c r="GE309" s="5"/>
      <c r="GF309" s="5"/>
      <c r="GG309" s="5"/>
      <c r="GH309" s="5"/>
      <c r="GI309" s="5"/>
      <c r="GJ309" s="5"/>
      <c r="GK309" s="5"/>
      <c r="GL309" s="5"/>
      <c r="GM309" s="5"/>
      <c r="GN309" s="5"/>
      <c r="GO309" s="5"/>
      <c r="GP309" s="5"/>
      <c r="GQ309" s="5"/>
      <c r="GR309" s="5"/>
      <c r="GS309" s="5"/>
      <c r="GT309" s="5"/>
      <c r="GU309" s="5"/>
      <c r="GV309" s="5"/>
      <c r="GW309" s="5"/>
      <c r="GX309" s="5"/>
      <c r="GY309" s="5"/>
      <c r="GZ309" s="5"/>
      <c r="HA309" s="5"/>
      <c r="HB309" s="5"/>
      <c r="HC309" s="5"/>
      <c r="HD309" s="5"/>
      <c r="HE309" s="5"/>
      <c r="HF309" s="5"/>
      <c r="HG309" s="5"/>
      <c r="HH309" s="5"/>
      <c r="HI309" s="5"/>
      <c r="HJ309" s="5"/>
      <c r="HK309" s="5"/>
      <c r="HL309" s="5"/>
      <c r="HM309" s="5"/>
      <c r="HN309" s="5"/>
      <c r="HO309" s="5"/>
      <c r="HP309" s="5"/>
      <c r="HQ309" s="5"/>
      <c r="HR309" s="5"/>
      <c r="HS309" s="5"/>
      <c r="HT309" s="5"/>
      <c r="HU309" s="5"/>
      <c r="HV309" s="5"/>
      <c r="HW309" s="5"/>
      <c r="HX309" s="5"/>
      <c r="HY309" s="5"/>
      <c r="HZ309" s="5"/>
    </row>
    <row r="310" spans="1:234" ht="15.6">
      <c r="A310" s="346" t="s">
        <v>58</v>
      </c>
      <c r="B310" s="346"/>
      <c r="C310" s="346"/>
      <c r="D310" s="346"/>
      <c r="E310" s="100">
        <v>51.42</v>
      </c>
      <c r="F310" s="100">
        <v>60.78</v>
      </c>
      <c r="G310" s="100">
        <v>256.97000000000003</v>
      </c>
      <c r="H310" s="100">
        <v>1659.31</v>
      </c>
      <c r="I310" s="214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  <c r="FV310" s="5"/>
      <c r="FW310" s="5"/>
      <c r="FX310" s="5"/>
      <c r="FY310" s="5"/>
      <c r="FZ310" s="5"/>
      <c r="GA310" s="5"/>
      <c r="GB310" s="5"/>
      <c r="GC310" s="5"/>
      <c r="GD310" s="5"/>
      <c r="GE310" s="5"/>
      <c r="GF310" s="5"/>
      <c r="GG310" s="5"/>
      <c r="GH310" s="5"/>
      <c r="GI310" s="5"/>
      <c r="GJ310" s="5"/>
      <c r="GK310" s="5"/>
      <c r="GL310" s="5"/>
      <c r="GM310" s="5"/>
      <c r="GN310" s="5"/>
      <c r="GO310" s="5"/>
      <c r="GP310" s="5"/>
      <c r="GQ310" s="5"/>
      <c r="GR310" s="5"/>
      <c r="GS310" s="5"/>
      <c r="GT310" s="5"/>
      <c r="GU310" s="5"/>
      <c r="GV310" s="5"/>
      <c r="GW310" s="5"/>
      <c r="GX310" s="5"/>
      <c r="GY310" s="5"/>
      <c r="GZ310" s="5"/>
      <c r="HA310" s="5"/>
      <c r="HB310" s="5"/>
      <c r="HC310" s="5"/>
      <c r="HD310" s="5"/>
      <c r="HE310" s="5"/>
      <c r="HF310" s="5"/>
      <c r="HG310" s="5"/>
      <c r="HH310" s="5"/>
      <c r="HI310" s="5"/>
      <c r="HJ310" s="5"/>
      <c r="HK310" s="5"/>
      <c r="HL310" s="5"/>
      <c r="HM310" s="5"/>
      <c r="HN310" s="5"/>
      <c r="HO310" s="5"/>
      <c r="HP310" s="5"/>
      <c r="HQ310" s="5"/>
      <c r="HR310" s="5"/>
      <c r="HS310" s="5"/>
      <c r="HT310" s="5"/>
      <c r="HU310" s="5"/>
      <c r="HV310" s="5"/>
      <c r="HW310" s="5"/>
      <c r="HX310" s="5"/>
      <c r="HY310" s="5"/>
      <c r="HZ310" s="5"/>
    </row>
    <row r="311" spans="1:234">
      <c r="A311" s="173"/>
      <c r="B311" s="173"/>
      <c r="C311" s="173"/>
      <c r="D311" s="173"/>
      <c r="E311" s="173"/>
      <c r="F311" s="173"/>
      <c r="G311" s="173"/>
      <c r="H311" s="173"/>
      <c r="I311" s="173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  <c r="FV311" s="5"/>
      <c r="FW311" s="5"/>
      <c r="FX311" s="5"/>
      <c r="FY311" s="5"/>
      <c r="FZ311" s="5"/>
      <c r="GA311" s="5"/>
      <c r="GB311" s="5"/>
      <c r="GC311" s="5"/>
      <c r="GD311" s="5"/>
      <c r="GE311" s="5"/>
      <c r="GF311" s="5"/>
      <c r="GG311" s="5"/>
      <c r="GH311" s="5"/>
      <c r="GI311" s="5"/>
      <c r="GJ311" s="5"/>
      <c r="GK311" s="5"/>
      <c r="GL311" s="5"/>
      <c r="GM311" s="5"/>
      <c r="GN311" s="5"/>
      <c r="GO311" s="5"/>
      <c r="GP311" s="5"/>
      <c r="GQ311" s="5"/>
      <c r="GR311" s="5"/>
      <c r="GS311" s="5"/>
      <c r="GT311" s="5"/>
      <c r="GU311" s="5"/>
      <c r="GV311" s="5"/>
      <c r="GW311" s="5"/>
      <c r="GX311" s="5"/>
      <c r="GY311" s="5"/>
      <c r="GZ311" s="5"/>
      <c r="HA311" s="5"/>
      <c r="HB311" s="5"/>
      <c r="HC311" s="5"/>
      <c r="HD311" s="5"/>
      <c r="HE311" s="5"/>
      <c r="HF311" s="5"/>
      <c r="HG311" s="5"/>
      <c r="HH311" s="5"/>
      <c r="HI311" s="5"/>
      <c r="HJ311" s="5"/>
      <c r="HK311" s="5"/>
      <c r="HL311" s="5"/>
      <c r="HM311" s="5"/>
      <c r="HN311" s="5"/>
      <c r="HO311" s="5"/>
      <c r="HP311" s="5"/>
      <c r="HQ311" s="5"/>
      <c r="HR311" s="5"/>
      <c r="HS311" s="5"/>
      <c r="HT311" s="5"/>
      <c r="HU311" s="5"/>
      <c r="HV311" s="5"/>
      <c r="HW311" s="5"/>
      <c r="HX311" s="5"/>
      <c r="HY311" s="5"/>
      <c r="HZ311" s="5"/>
    </row>
    <row r="312" spans="1:234" ht="15.6">
      <c r="A312" s="239" t="s">
        <v>82</v>
      </c>
      <c r="B312" s="63" t="s">
        <v>82</v>
      </c>
      <c r="C312" s="169"/>
      <c r="D312" s="169"/>
      <c r="E312" s="240"/>
      <c r="F312" s="240"/>
      <c r="G312" s="240"/>
      <c r="H312" s="240"/>
      <c r="I312" s="240"/>
      <c r="J312" s="241"/>
      <c r="K312" s="241"/>
      <c r="L312" s="241"/>
      <c r="M312" s="241"/>
      <c r="N312" s="241"/>
      <c r="O312" s="241"/>
      <c r="P312" s="241"/>
      <c r="Q312" s="241"/>
      <c r="R312" s="241"/>
      <c r="S312" s="241"/>
      <c r="T312" s="241"/>
      <c r="U312" s="241"/>
      <c r="V312" s="241"/>
      <c r="W312" s="241"/>
      <c r="X312" s="241"/>
      <c r="Y312" s="241"/>
      <c r="Z312" s="241"/>
      <c r="AA312" s="241"/>
      <c r="AB312" s="241"/>
      <c r="AC312" s="241"/>
      <c r="AD312" s="241"/>
      <c r="AE312" s="241"/>
      <c r="AF312" s="241"/>
      <c r="AG312" s="241"/>
      <c r="AH312" s="241"/>
      <c r="AI312" s="241"/>
      <c r="AJ312" s="241"/>
      <c r="AK312" s="241"/>
      <c r="AL312" s="241"/>
      <c r="AM312" s="241"/>
      <c r="AN312" s="241"/>
      <c r="AO312" s="241"/>
      <c r="AP312" s="241"/>
      <c r="AQ312" s="241"/>
      <c r="AR312" s="241"/>
      <c r="AS312" s="241"/>
      <c r="AT312" s="241"/>
      <c r="AU312" s="241"/>
      <c r="AV312" s="241"/>
      <c r="AW312" s="241"/>
      <c r="AX312" s="241"/>
      <c r="AY312" s="241"/>
      <c r="AZ312" s="241"/>
      <c r="BA312" s="241"/>
      <c r="BB312" s="241"/>
      <c r="BC312" s="241"/>
      <c r="BD312" s="241"/>
      <c r="BE312" s="241"/>
      <c r="BF312" s="241"/>
      <c r="BG312" s="241"/>
      <c r="BH312" s="241"/>
      <c r="BI312" s="241"/>
      <c r="BJ312" s="241"/>
      <c r="BK312" s="241"/>
      <c r="BL312" s="241"/>
      <c r="BM312" s="241"/>
      <c r="BN312" s="241"/>
      <c r="BO312" s="241"/>
      <c r="BP312" s="241"/>
      <c r="BQ312" s="241"/>
      <c r="BR312" s="241"/>
      <c r="BS312" s="241"/>
      <c r="BT312" s="241"/>
      <c r="BU312" s="241"/>
      <c r="BV312" s="241"/>
      <c r="BW312" s="241"/>
      <c r="BX312" s="241"/>
      <c r="BY312" s="241"/>
      <c r="BZ312" s="241"/>
      <c r="CA312" s="241"/>
      <c r="CB312" s="241"/>
      <c r="CC312" s="241"/>
      <c r="CD312" s="241"/>
      <c r="CE312" s="241"/>
      <c r="CF312" s="241"/>
      <c r="CG312" s="241"/>
      <c r="CH312" s="241"/>
      <c r="CI312" s="241"/>
      <c r="CJ312" s="241"/>
      <c r="CK312" s="241"/>
      <c r="CL312" s="241"/>
      <c r="CM312" s="241"/>
      <c r="CN312" s="241"/>
      <c r="CO312" s="241"/>
      <c r="CP312" s="241"/>
      <c r="CQ312" s="241"/>
      <c r="CR312" s="241"/>
      <c r="CS312" s="241"/>
      <c r="CT312" s="241"/>
      <c r="CU312" s="241"/>
      <c r="CV312" s="241"/>
      <c r="CW312" s="241"/>
      <c r="CX312" s="241"/>
      <c r="CY312" s="241"/>
      <c r="CZ312" s="241"/>
      <c r="DA312" s="241"/>
      <c r="DB312" s="241"/>
      <c r="DC312" s="241"/>
      <c r="DD312" s="241"/>
      <c r="DE312" s="241"/>
      <c r="DF312" s="241"/>
      <c r="DG312" s="241"/>
      <c r="DH312" s="241"/>
      <c r="DI312" s="241"/>
      <c r="DJ312" s="241"/>
      <c r="DK312" s="241"/>
      <c r="DL312" s="241"/>
      <c r="DM312" s="241"/>
      <c r="DN312" s="241"/>
      <c r="DO312" s="241"/>
      <c r="DP312" s="241"/>
      <c r="DQ312" s="241"/>
      <c r="DR312" s="241"/>
      <c r="DS312" s="241"/>
      <c r="DT312" s="241"/>
      <c r="DU312" s="241"/>
      <c r="DV312" s="241"/>
      <c r="DW312" s="241"/>
      <c r="DX312" s="241"/>
      <c r="DY312" s="241"/>
      <c r="DZ312" s="241"/>
      <c r="EA312" s="241"/>
      <c r="EB312" s="241"/>
      <c r="EC312" s="241"/>
      <c r="ED312" s="241"/>
      <c r="EE312" s="241"/>
      <c r="EF312" s="241"/>
      <c r="EG312" s="241"/>
      <c r="EH312" s="241"/>
      <c r="EI312" s="241"/>
      <c r="EJ312" s="241"/>
      <c r="EK312" s="241"/>
      <c r="EL312" s="241"/>
      <c r="EM312" s="241"/>
      <c r="EN312" s="241"/>
      <c r="EO312" s="241"/>
      <c r="EP312" s="241"/>
      <c r="EQ312" s="241"/>
      <c r="ER312" s="241"/>
      <c r="ES312" s="241"/>
      <c r="ET312" s="241"/>
      <c r="EU312" s="241"/>
      <c r="EV312" s="241"/>
      <c r="EW312" s="241"/>
      <c r="EX312" s="241"/>
      <c r="EY312" s="241"/>
      <c r="EZ312" s="241"/>
      <c r="FA312" s="241"/>
      <c r="FB312" s="241"/>
      <c r="FC312" s="241"/>
      <c r="FD312" s="241"/>
      <c r="FE312" s="241"/>
      <c r="FF312" s="241"/>
      <c r="FG312" s="241"/>
      <c r="FH312" s="241"/>
      <c r="FI312" s="241"/>
      <c r="FJ312" s="241"/>
      <c r="FK312" s="241"/>
      <c r="FL312" s="241"/>
      <c r="FM312" s="241"/>
      <c r="FN312" s="241"/>
      <c r="FO312" s="241"/>
      <c r="FP312" s="241"/>
      <c r="FQ312" s="241"/>
      <c r="FR312" s="241"/>
      <c r="FS312" s="241"/>
      <c r="FT312" s="241"/>
      <c r="FU312" s="241"/>
      <c r="FV312" s="241"/>
      <c r="FW312" s="241"/>
      <c r="FX312" s="241"/>
      <c r="FY312" s="241"/>
      <c r="FZ312" s="241"/>
      <c r="GA312" s="241"/>
      <c r="GB312" s="241"/>
      <c r="GC312" s="241"/>
      <c r="GD312" s="241"/>
      <c r="GE312" s="241"/>
      <c r="GF312" s="241"/>
      <c r="GG312" s="241"/>
      <c r="GH312" s="241"/>
      <c r="GI312" s="241"/>
      <c r="GJ312" s="241"/>
      <c r="GK312" s="241"/>
      <c r="GL312" s="241"/>
      <c r="GM312" s="241"/>
      <c r="GN312" s="241"/>
      <c r="GO312" s="241"/>
      <c r="GP312" s="241"/>
      <c r="GQ312" s="241"/>
      <c r="GR312" s="241"/>
      <c r="GS312" s="241"/>
      <c r="GT312" s="241"/>
      <c r="GU312" s="241"/>
      <c r="GV312" s="241"/>
      <c r="GW312" s="241"/>
      <c r="GX312" s="241"/>
      <c r="GY312" s="241"/>
      <c r="GZ312" s="241"/>
      <c r="HA312" s="241"/>
      <c r="HB312" s="241"/>
      <c r="HC312" s="241"/>
      <c r="HD312" s="241"/>
      <c r="HE312" s="241"/>
      <c r="HF312" s="241"/>
      <c r="HG312" s="241"/>
      <c r="HH312" s="241"/>
      <c r="HI312" s="241"/>
      <c r="HJ312" s="241"/>
      <c r="HK312" s="241"/>
      <c r="HL312" s="241"/>
      <c r="HM312" s="241"/>
      <c r="HN312" s="241"/>
      <c r="HO312" s="241"/>
      <c r="HP312" s="241"/>
      <c r="HQ312" s="241"/>
      <c r="HR312" s="241"/>
      <c r="HS312" s="241"/>
      <c r="HT312" s="241"/>
      <c r="HU312" s="241"/>
      <c r="HV312" s="241"/>
      <c r="HW312" s="241"/>
      <c r="HX312" s="241"/>
      <c r="HY312" s="241"/>
      <c r="HZ312" s="241"/>
    </row>
    <row r="313" spans="1:234" ht="15.6">
      <c r="A313" s="239" t="s">
        <v>100</v>
      </c>
      <c r="B313" s="262" t="s">
        <v>114</v>
      </c>
      <c r="C313" s="139"/>
      <c r="D313" s="208"/>
      <c r="E313" s="240"/>
      <c r="F313" s="240"/>
      <c r="G313" s="240"/>
      <c r="H313" s="240"/>
      <c r="I313" s="240"/>
      <c r="J313" s="241"/>
      <c r="K313" s="241"/>
      <c r="L313" s="241"/>
      <c r="M313" s="241"/>
      <c r="N313" s="241"/>
      <c r="O313" s="241"/>
      <c r="P313" s="241"/>
      <c r="Q313" s="241"/>
      <c r="R313" s="241"/>
      <c r="S313" s="241"/>
      <c r="T313" s="241"/>
      <c r="U313" s="241"/>
      <c r="V313" s="241"/>
      <c r="W313" s="241"/>
      <c r="X313" s="241"/>
      <c r="Y313" s="241"/>
      <c r="Z313" s="241"/>
      <c r="AA313" s="241"/>
      <c r="AB313" s="241"/>
      <c r="AC313" s="241"/>
      <c r="AD313" s="241"/>
      <c r="AE313" s="241"/>
      <c r="AF313" s="241"/>
      <c r="AG313" s="241"/>
      <c r="AH313" s="241"/>
      <c r="AI313" s="241"/>
      <c r="AJ313" s="241"/>
      <c r="AK313" s="241"/>
      <c r="AL313" s="241"/>
      <c r="AM313" s="241"/>
      <c r="AN313" s="241"/>
      <c r="AO313" s="241"/>
      <c r="AP313" s="241"/>
      <c r="AQ313" s="241"/>
      <c r="AR313" s="241"/>
      <c r="AS313" s="241"/>
      <c r="AT313" s="241"/>
      <c r="AU313" s="241"/>
      <c r="AV313" s="241"/>
      <c r="AW313" s="241"/>
      <c r="AX313" s="241"/>
      <c r="AY313" s="241"/>
      <c r="AZ313" s="241"/>
      <c r="BA313" s="241"/>
      <c r="BB313" s="241"/>
      <c r="BC313" s="241"/>
      <c r="BD313" s="241"/>
      <c r="BE313" s="241"/>
      <c r="BF313" s="241"/>
      <c r="BG313" s="241"/>
      <c r="BH313" s="241"/>
      <c r="BI313" s="241"/>
      <c r="BJ313" s="241"/>
      <c r="BK313" s="241"/>
      <c r="BL313" s="241"/>
      <c r="BM313" s="241"/>
      <c r="BN313" s="241"/>
      <c r="BO313" s="241"/>
      <c r="BP313" s="241"/>
      <c r="BQ313" s="241"/>
      <c r="BR313" s="241"/>
      <c r="BS313" s="241"/>
      <c r="BT313" s="241"/>
      <c r="BU313" s="241"/>
      <c r="BV313" s="241"/>
      <c r="BW313" s="241"/>
      <c r="BX313" s="241"/>
      <c r="BY313" s="241"/>
      <c r="BZ313" s="241"/>
      <c r="CA313" s="241"/>
      <c r="CB313" s="241"/>
      <c r="CC313" s="241"/>
      <c r="CD313" s="241"/>
      <c r="CE313" s="241"/>
      <c r="CF313" s="241"/>
      <c r="CG313" s="241"/>
      <c r="CH313" s="241"/>
      <c r="CI313" s="241"/>
      <c r="CJ313" s="241"/>
      <c r="CK313" s="241"/>
      <c r="CL313" s="241"/>
      <c r="CM313" s="241"/>
      <c r="CN313" s="241"/>
      <c r="CO313" s="241"/>
      <c r="CP313" s="241"/>
      <c r="CQ313" s="241"/>
      <c r="CR313" s="241"/>
      <c r="CS313" s="241"/>
      <c r="CT313" s="241"/>
      <c r="CU313" s="241"/>
      <c r="CV313" s="241"/>
      <c r="CW313" s="241"/>
      <c r="CX313" s="241"/>
      <c r="CY313" s="241"/>
      <c r="CZ313" s="241"/>
      <c r="DA313" s="241"/>
      <c r="DB313" s="241"/>
      <c r="DC313" s="241"/>
      <c r="DD313" s="241"/>
      <c r="DE313" s="241"/>
      <c r="DF313" s="241"/>
      <c r="DG313" s="241"/>
      <c r="DH313" s="241"/>
      <c r="DI313" s="241"/>
      <c r="DJ313" s="241"/>
      <c r="DK313" s="241"/>
      <c r="DL313" s="241"/>
      <c r="DM313" s="241"/>
      <c r="DN313" s="241"/>
      <c r="DO313" s="241"/>
      <c r="DP313" s="241"/>
      <c r="DQ313" s="241"/>
      <c r="DR313" s="241"/>
      <c r="DS313" s="241"/>
      <c r="DT313" s="241"/>
      <c r="DU313" s="241"/>
      <c r="DV313" s="241"/>
      <c r="DW313" s="241"/>
      <c r="DX313" s="241"/>
      <c r="DY313" s="241"/>
      <c r="DZ313" s="241"/>
      <c r="EA313" s="241"/>
      <c r="EB313" s="241"/>
      <c r="EC313" s="241"/>
      <c r="ED313" s="241"/>
      <c r="EE313" s="241"/>
      <c r="EF313" s="241"/>
      <c r="EG313" s="241"/>
      <c r="EH313" s="241"/>
      <c r="EI313" s="241"/>
      <c r="EJ313" s="241"/>
      <c r="EK313" s="241"/>
      <c r="EL313" s="241"/>
      <c r="EM313" s="241"/>
      <c r="EN313" s="241"/>
      <c r="EO313" s="241"/>
      <c r="EP313" s="241"/>
      <c r="EQ313" s="241"/>
      <c r="ER313" s="241"/>
      <c r="ES313" s="241"/>
      <c r="ET313" s="241"/>
      <c r="EU313" s="241"/>
      <c r="EV313" s="241"/>
      <c r="EW313" s="241"/>
      <c r="EX313" s="241"/>
      <c r="EY313" s="241"/>
      <c r="EZ313" s="241"/>
      <c r="FA313" s="241"/>
      <c r="FB313" s="241"/>
      <c r="FC313" s="241"/>
      <c r="FD313" s="241"/>
      <c r="FE313" s="241"/>
      <c r="FF313" s="241"/>
      <c r="FG313" s="241"/>
      <c r="FH313" s="241"/>
      <c r="FI313" s="241"/>
      <c r="FJ313" s="241"/>
      <c r="FK313" s="241"/>
      <c r="FL313" s="241"/>
      <c r="FM313" s="241"/>
      <c r="FN313" s="241"/>
      <c r="FO313" s="241"/>
      <c r="FP313" s="241"/>
      <c r="FQ313" s="241"/>
      <c r="FR313" s="241"/>
      <c r="FS313" s="241"/>
      <c r="FT313" s="241"/>
      <c r="FU313" s="241"/>
      <c r="FV313" s="241"/>
      <c r="FW313" s="241"/>
      <c r="FX313" s="241"/>
      <c r="FY313" s="241"/>
      <c r="FZ313" s="241"/>
      <c r="GA313" s="241"/>
      <c r="GB313" s="241"/>
      <c r="GC313" s="241"/>
      <c r="GD313" s="241"/>
      <c r="GE313" s="241"/>
      <c r="GF313" s="241"/>
      <c r="GG313" s="241"/>
      <c r="GH313" s="241"/>
      <c r="GI313" s="241"/>
      <c r="GJ313" s="241"/>
      <c r="GK313" s="241"/>
      <c r="GL313" s="241"/>
      <c r="GM313" s="241"/>
      <c r="GN313" s="241"/>
      <c r="GO313" s="241"/>
      <c r="GP313" s="241"/>
      <c r="GQ313" s="241"/>
      <c r="GR313" s="241"/>
      <c r="GS313" s="241"/>
      <c r="GT313" s="241"/>
      <c r="GU313" s="241"/>
      <c r="GV313" s="241"/>
      <c r="GW313" s="241"/>
      <c r="GX313" s="241"/>
      <c r="GY313" s="241"/>
      <c r="GZ313" s="241"/>
      <c r="HA313" s="241"/>
      <c r="HB313" s="241"/>
      <c r="HC313" s="241"/>
      <c r="HD313" s="241"/>
      <c r="HE313" s="241"/>
      <c r="HF313" s="241"/>
      <c r="HG313" s="241"/>
      <c r="HH313" s="241"/>
      <c r="HI313" s="241"/>
      <c r="HJ313" s="241"/>
      <c r="HK313" s="241"/>
      <c r="HL313" s="241"/>
      <c r="HM313" s="241"/>
      <c r="HN313" s="241"/>
      <c r="HO313" s="241"/>
      <c r="HP313" s="241"/>
      <c r="HQ313" s="241"/>
      <c r="HR313" s="241"/>
      <c r="HS313" s="241"/>
      <c r="HT313" s="241"/>
      <c r="HU313" s="241"/>
      <c r="HV313" s="241"/>
      <c r="HW313" s="241"/>
      <c r="HX313" s="241"/>
      <c r="HY313" s="241"/>
      <c r="HZ313" s="241"/>
    </row>
    <row r="314" spans="1:234" ht="16.5" customHeight="1">
      <c r="A314" s="338" t="s">
        <v>101</v>
      </c>
      <c r="B314" s="338"/>
      <c r="C314" s="338"/>
      <c r="D314" s="338"/>
      <c r="E314" s="338"/>
      <c r="F314" s="338"/>
      <c r="G314" s="338"/>
      <c r="H314" s="338"/>
      <c r="I314" s="338"/>
      <c r="J314" s="241"/>
      <c r="K314" s="241"/>
      <c r="L314" s="241"/>
      <c r="M314" s="241"/>
      <c r="N314" s="241"/>
      <c r="O314" s="241"/>
      <c r="P314" s="241"/>
      <c r="Q314" s="241"/>
      <c r="R314" s="241"/>
      <c r="S314" s="241"/>
      <c r="T314" s="241"/>
      <c r="U314" s="241"/>
      <c r="V314" s="241"/>
      <c r="W314" s="241"/>
      <c r="X314" s="241"/>
      <c r="Y314" s="241"/>
      <c r="Z314" s="241"/>
      <c r="AA314" s="241"/>
      <c r="AB314" s="241"/>
      <c r="AC314" s="241"/>
      <c r="AD314" s="241"/>
      <c r="AE314" s="241"/>
      <c r="AF314" s="241"/>
      <c r="AG314" s="241"/>
      <c r="AH314" s="241"/>
      <c r="AI314" s="241"/>
      <c r="AJ314" s="241"/>
      <c r="AK314" s="241"/>
      <c r="AL314" s="241"/>
      <c r="AM314" s="241"/>
      <c r="AN314" s="241"/>
      <c r="AO314" s="241"/>
      <c r="AP314" s="241"/>
      <c r="AQ314" s="241"/>
      <c r="AR314" s="241"/>
      <c r="AS314" s="241"/>
      <c r="AT314" s="241"/>
      <c r="AU314" s="241"/>
      <c r="AV314" s="241"/>
      <c r="AW314" s="241"/>
      <c r="AX314" s="241"/>
      <c r="AY314" s="241"/>
      <c r="AZ314" s="241"/>
      <c r="BA314" s="241"/>
      <c r="BB314" s="241"/>
      <c r="BC314" s="241"/>
      <c r="BD314" s="241"/>
      <c r="BE314" s="241"/>
      <c r="BF314" s="241"/>
      <c r="BG314" s="241"/>
      <c r="BH314" s="241"/>
      <c r="BI314" s="241"/>
      <c r="BJ314" s="241"/>
      <c r="BK314" s="241"/>
      <c r="BL314" s="241"/>
      <c r="BM314" s="241"/>
      <c r="BN314" s="241"/>
      <c r="BO314" s="241"/>
      <c r="BP314" s="241"/>
      <c r="BQ314" s="241"/>
      <c r="BR314" s="241"/>
      <c r="BS314" s="241"/>
      <c r="BT314" s="241"/>
      <c r="BU314" s="241"/>
      <c r="BV314" s="241"/>
      <c r="BW314" s="241"/>
      <c r="BX314" s="241"/>
      <c r="BY314" s="241"/>
      <c r="BZ314" s="241"/>
      <c r="CA314" s="241"/>
      <c r="CB314" s="241"/>
      <c r="CC314" s="241"/>
      <c r="CD314" s="241"/>
      <c r="CE314" s="241"/>
      <c r="CF314" s="241"/>
      <c r="CG314" s="241"/>
      <c r="CH314" s="241"/>
      <c r="CI314" s="241"/>
      <c r="CJ314" s="241"/>
      <c r="CK314" s="241"/>
      <c r="CL314" s="241"/>
      <c r="CM314" s="241"/>
      <c r="CN314" s="241"/>
      <c r="CO314" s="241"/>
      <c r="CP314" s="241"/>
      <c r="CQ314" s="241"/>
      <c r="CR314" s="241"/>
      <c r="CS314" s="241"/>
      <c r="CT314" s="241"/>
      <c r="CU314" s="241"/>
      <c r="CV314" s="241"/>
      <c r="CW314" s="241"/>
      <c r="CX314" s="241"/>
      <c r="CY314" s="241"/>
      <c r="CZ314" s="241"/>
      <c r="DA314" s="241"/>
      <c r="DB314" s="241"/>
      <c r="DC314" s="241"/>
      <c r="DD314" s="241"/>
      <c r="DE314" s="241"/>
      <c r="DF314" s="241"/>
      <c r="DG314" s="241"/>
      <c r="DH314" s="241"/>
      <c r="DI314" s="241"/>
      <c r="DJ314" s="241"/>
      <c r="DK314" s="241"/>
      <c r="DL314" s="241"/>
      <c r="DM314" s="241"/>
      <c r="DN314" s="241"/>
      <c r="DO314" s="241"/>
      <c r="DP314" s="241"/>
      <c r="DQ314" s="241"/>
      <c r="DR314" s="241"/>
      <c r="DS314" s="241"/>
      <c r="DT314" s="241"/>
      <c r="DU314" s="241"/>
      <c r="DV314" s="241"/>
      <c r="DW314" s="241"/>
      <c r="DX314" s="241"/>
      <c r="DY314" s="241"/>
      <c r="DZ314" s="241"/>
      <c r="EA314" s="241"/>
      <c r="EB314" s="241"/>
      <c r="EC314" s="241"/>
      <c r="ED314" s="241"/>
      <c r="EE314" s="241"/>
      <c r="EF314" s="241"/>
      <c r="EG314" s="241"/>
      <c r="EH314" s="241"/>
      <c r="EI314" s="241"/>
      <c r="EJ314" s="241"/>
      <c r="EK314" s="241"/>
      <c r="EL314" s="241"/>
      <c r="EM314" s="241"/>
      <c r="EN314" s="241"/>
      <c r="EO314" s="241"/>
      <c r="EP314" s="241"/>
      <c r="EQ314" s="241"/>
      <c r="ER314" s="241"/>
      <c r="ES314" s="241"/>
      <c r="ET314" s="241"/>
      <c r="EU314" s="241"/>
      <c r="EV314" s="241"/>
      <c r="EW314" s="241"/>
      <c r="EX314" s="241"/>
      <c r="EY314" s="241"/>
      <c r="EZ314" s="241"/>
      <c r="FA314" s="241"/>
      <c r="FB314" s="241"/>
      <c r="FC314" s="241"/>
      <c r="FD314" s="241"/>
      <c r="FE314" s="241"/>
      <c r="FF314" s="241"/>
      <c r="FG314" s="241"/>
      <c r="FH314" s="241"/>
      <c r="FI314" s="241"/>
      <c r="FJ314" s="241"/>
      <c r="FK314" s="241"/>
      <c r="FL314" s="241"/>
      <c r="FM314" s="241"/>
      <c r="FN314" s="241"/>
      <c r="FO314" s="241"/>
      <c r="FP314" s="241"/>
      <c r="FQ314" s="241"/>
      <c r="FR314" s="241"/>
      <c r="FS314" s="241"/>
      <c r="FT314" s="241"/>
      <c r="FU314" s="241"/>
      <c r="FV314" s="241"/>
      <c r="FW314" s="241"/>
      <c r="FX314" s="241"/>
      <c r="FY314" s="241"/>
      <c r="FZ314" s="241"/>
      <c r="GA314" s="241"/>
      <c r="GB314" s="241"/>
      <c r="GC314" s="241"/>
      <c r="GD314" s="241"/>
      <c r="GE314" s="241"/>
      <c r="GF314" s="241"/>
      <c r="GG314" s="241"/>
      <c r="GH314" s="241"/>
      <c r="GI314" s="241"/>
      <c r="GJ314" s="241"/>
      <c r="GK314" s="241"/>
      <c r="GL314" s="241"/>
      <c r="GM314" s="241"/>
      <c r="GN314" s="241"/>
      <c r="GO314" s="241"/>
      <c r="GP314" s="241"/>
      <c r="GQ314" s="241"/>
      <c r="GR314" s="241"/>
      <c r="GS314" s="241"/>
      <c r="GT314" s="241"/>
      <c r="GU314" s="241"/>
      <c r="GV314" s="241"/>
      <c r="GW314" s="241"/>
      <c r="GX314" s="241"/>
      <c r="GY314" s="241"/>
      <c r="GZ314" s="241"/>
      <c r="HA314" s="241"/>
      <c r="HB314" s="241"/>
      <c r="HC314" s="241"/>
      <c r="HD314" s="241"/>
      <c r="HE314" s="241"/>
      <c r="HF314" s="241"/>
      <c r="HG314" s="241"/>
      <c r="HH314" s="241"/>
      <c r="HI314" s="241"/>
      <c r="HJ314" s="241"/>
      <c r="HK314" s="241"/>
      <c r="HL314" s="241"/>
      <c r="HM314" s="241"/>
      <c r="HN314" s="241"/>
      <c r="HO314" s="241"/>
      <c r="HP314" s="241"/>
      <c r="HQ314" s="241"/>
      <c r="HR314" s="241"/>
      <c r="HS314" s="241"/>
      <c r="HT314" s="241"/>
      <c r="HU314" s="241"/>
      <c r="HV314" s="241"/>
      <c r="HW314" s="241"/>
      <c r="HX314" s="241"/>
      <c r="HY314" s="241"/>
      <c r="HZ314" s="241"/>
    </row>
    <row r="315" spans="1:234" ht="15.75" customHeight="1">
      <c r="A315" s="340"/>
      <c r="B315" s="341" t="s">
        <v>3</v>
      </c>
      <c r="C315" s="341"/>
      <c r="D315" s="342" t="s">
        <v>4</v>
      </c>
      <c r="E315" s="342" t="s">
        <v>5</v>
      </c>
      <c r="F315" s="342"/>
      <c r="G315" s="342"/>
      <c r="H315" s="342" t="s">
        <v>6</v>
      </c>
      <c r="I315" s="343" t="s">
        <v>7</v>
      </c>
      <c r="J315" s="241"/>
      <c r="K315" s="241"/>
      <c r="L315" s="241"/>
      <c r="M315" s="241"/>
      <c r="N315" s="241"/>
      <c r="O315" s="241"/>
      <c r="P315" s="241"/>
      <c r="Q315" s="241"/>
      <c r="R315" s="241"/>
      <c r="S315" s="241"/>
      <c r="T315" s="241"/>
      <c r="U315" s="241"/>
      <c r="V315" s="241"/>
      <c r="W315" s="241"/>
      <c r="X315" s="241"/>
      <c r="Y315" s="241"/>
      <c r="Z315" s="241"/>
      <c r="AA315" s="241"/>
      <c r="AB315" s="241"/>
      <c r="AC315" s="241"/>
      <c r="AD315" s="241"/>
      <c r="AE315" s="241"/>
      <c r="AF315" s="241"/>
      <c r="AG315" s="241"/>
      <c r="AH315" s="241"/>
      <c r="AI315" s="241"/>
      <c r="AJ315" s="241"/>
      <c r="AK315" s="241"/>
      <c r="AL315" s="241"/>
      <c r="AM315" s="241"/>
      <c r="AN315" s="241"/>
      <c r="AO315" s="241"/>
      <c r="AP315" s="241"/>
      <c r="AQ315" s="241"/>
      <c r="AR315" s="241"/>
      <c r="AS315" s="241"/>
      <c r="AT315" s="241"/>
      <c r="AU315" s="241"/>
      <c r="AV315" s="241"/>
      <c r="AW315" s="241"/>
      <c r="AX315" s="241"/>
      <c r="AY315" s="241"/>
      <c r="AZ315" s="241"/>
      <c r="BA315" s="241"/>
      <c r="BB315" s="241"/>
      <c r="BC315" s="241"/>
      <c r="BD315" s="241"/>
      <c r="BE315" s="241"/>
      <c r="BF315" s="241"/>
      <c r="BG315" s="241"/>
      <c r="BH315" s="241"/>
      <c r="BI315" s="241"/>
      <c r="BJ315" s="241"/>
      <c r="BK315" s="241"/>
      <c r="BL315" s="241"/>
      <c r="BM315" s="241"/>
      <c r="BN315" s="241"/>
      <c r="BO315" s="241"/>
      <c r="BP315" s="241"/>
      <c r="BQ315" s="241"/>
      <c r="BR315" s="241"/>
      <c r="BS315" s="241"/>
      <c r="BT315" s="241"/>
      <c r="BU315" s="241"/>
      <c r="BV315" s="241"/>
      <c r="BW315" s="241"/>
      <c r="BX315" s="241"/>
      <c r="BY315" s="241"/>
      <c r="BZ315" s="241"/>
      <c r="CA315" s="241"/>
      <c r="CB315" s="241"/>
      <c r="CC315" s="241"/>
      <c r="CD315" s="241"/>
      <c r="CE315" s="241"/>
      <c r="CF315" s="241"/>
      <c r="CG315" s="241"/>
      <c r="CH315" s="241"/>
      <c r="CI315" s="241"/>
      <c r="CJ315" s="241"/>
      <c r="CK315" s="241"/>
      <c r="CL315" s="241"/>
      <c r="CM315" s="241"/>
      <c r="CN315" s="241"/>
      <c r="CO315" s="241"/>
      <c r="CP315" s="241"/>
      <c r="CQ315" s="241"/>
      <c r="CR315" s="241"/>
      <c r="CS315" s="241"/>
      <c r="CT315" s="241"/>
      <c r="CU315" s="241"/>
      <c r="CV315" s="241"/>
      <c r="CW315" s="241"/>
      <c r="CX315" s="241"/>
      <c r="CY315" s="241"/>
      <c r="CZ315" s="241"/>
      <c r="DA315" s="241"/>
      <c r="DB315" s="241"/>
      <c r="DC315" s="241"/>
      <c r="DD315" s="241"/>
      <c r="DE315" s="241"/>
      <c r="DF315" s="241"/>
      <c r="DG315" s="241"/>
      <c r="DH315" s="241"/>
      <c r="DI315" s="241"/>
      <c r="DJ315" s="241"/>
      <c r="DK315" s="241"/>
      <c r="DL315" s="241"/>
      <c r="DM315" s="241"/>
      <c r="DN315" s="241"/>
      <c r="DO315" s="241"/>
      <c r="DP315" s="241"/>
      <c r="DQ315" s="241"/>
      <c r="DR315" s="241"/>
      <c r="DS315" s="241"/>
      <c r="DT315" s="241"/>
      <c r="DU315" s="241"/>
      <c r="DV315" s="241"/>
      <c r="DW315" s="241"/>
      <c r="DX315" s="241"/>
      <c r="DY315" s="241"/>
      <c r="DZ315" s="241"/>
      <c r="EA315" s="241"/>
      <c r="EB315" s="241"/>
      <c r="EC315" s="241"/>
      <c r="ED315" s="241"/>
      <c r="EE315" s="241"/>
      <c r="EF315" s="241"/>
      <c r="EG315" s="241"/>
      <c r="EH315" s="241"/>
      <c r="EI315" s="241"/>
      <c r="EJ315" s="241"/>
      <c r="EK315" s="241"/>
      <c r="EL315" s="241"/>
      <c r="EM315" s="241"/>
      <c r="EN315" s="241"/>
      <c r="EO315" s="241"/>
      <c r="EP315" s="241"/>
      <c r="EQ315" s="241"/>
      <c r="ER315" s="241"/>
      <c r="ES315" s="241"/>
      <c r="ET315" s="241"/>
      <c r="EU315" s="241"/>
      <c r="EV315" s="241"/>
      <c r="EW315" s="241"/>
      <c r="EX315" s="241"/>
      <c r="EY315" s="241"/>
      <c r="EZ315" s="241"/>
      <c r="FA315" s="241"/>
      <c r="FB315" s="241"/>
      <c r="FC315" s="241"/>
      <c r="FD315" s="241"/>
      <c r="FE315" s="241"/>
      <c r="FF315" s="241"/>
      <c r="FG315" s="241"/>
      <c r="FH315" s="241"/>
      <c r="FI315" s="241"/>
      <c r="FJ315" s="241"/>
      <c r="FK315" s="241"/>
      <c r="FL315" s="241"/>
      <c r="FM315" s="241"/>
      <c r="FN315" s="241"/>
      <c r="FO315" s="241"/>
      <c r="FP315" s="241"/>
      <c r="FQ315" s="241"/>
      <c r="FR315" s="241"/>
      <c r="FS315" s="241"/>
      <c r="FT315" s="241"/>
      <c r="FU315" s="241"/>
      <c r="FV315" s="241"/>
      <c r="FW315" s="241"/>
      <c r="FX315" s="241"/>
      <c r="FY315" s="241"/>
      <c r="FZ315" s="241"/>
      <c r="GA315" s="241"/>
      <c r="GB315" s="241"/>
      <c r="GC315" s="241"/>
      <c r="GD315" s="241"/>
      <c r="GE315" s="241"/>
      <c r="GF315" s="241"/>
      <c r="GG315" s="241"/>
      <c r="GH315" s="241"/>
      <c r="GI315" s="241"/>
      <c r="GJ315" s="241"/>
      <c r="GK315" s="241"/>
      <c r="GL315" s="241"/>
      <c r="GM315" s="241"/>
      <c r="GN315" s="241"/>
      <c r="GO315" s="241"/>
      <c r="GP315" s="241"/>
      <c r="GQ315" s="241"/>
      <c r="GR315" s="241"/>
      <c r="GS315" s="241"/>
      <c r="GT315" s="241"/>
      <c r="GU315" s="241"/>
      <c r="GV315" s="241"/>
      <c r="GW315" s="241"/>
      <c r="GX315" s="241"/>
      <c r="GY315" s="241"/>
      <c r="GZ315" s="241"/>
      <c r="HA315" s="241"/>
      <c r="HB315" s="241"/>
      <c r="HC315" s="241"/>
      <c r="HD315" s="241"/>
      <c r="HE315" s="241"/>
      <c r="HF315" s="241"/>
      <c r="HG315" s="241"/>
      <c r="HH315" s="241"/>
      <c r="HI315" s="241"/>
      <c r="HJ315" s="241"/>
      <c r="HK315" s="241"/>
      <c r="HL315" s="241"/>
      <c r="HM315" s="241"/>
      <c r="HN315" s="241"/>
      <c r="HO315" s="241"/>
      <c r="HP315" s="241"/>
      <c r="HQ315" s="241"/>
      <c r="HR315" s="241"/>
      <c r="HS315" s="241"/>
      <c r="HT315" s="241"/>
      <c r="HU315" s="241"/>
      <c r="HV315" s="241"/>
      <c r="HW315" s="241"/>
      <c r="HX315" s="241"/>
      <c r="HY315" s="241"/>
      <c r="HZ315" s="241"/>
    </row>
    <row r="316" spans="1:234" ht="15.6">
      <c r="A316" s="340"/>
      <c r="B316" s="341"/>
      <c r="C316" s="341"/>
      <c r="D316" s="342"/>
      <c r="E316" s="127" t="s">
        <v>8</v>
      </c>
      <c r="F316" s="127" t="s">
        <v>9</v>
      </c>
      <c r="G316" s="127" t="s">
        <v>10</v>
      </c>
      <c r="H316" s="342"/>
      <c r="I316" s="343"/>
      <c r="J316" s="241"/>
      <c r="K316" s="242"/>
      <c r="L316" s="241"/>
      <c r="M316" s="241"/>
      <c r="N316" s="241"/>
      <c r="O316" s="241"/>
      <c r="P316" s="241"/>
      <c r="Q316" s="241"/>
      <c r="R316" s="241"/>
      <c r="S316" s="241"/>
      <c r="T316" s="241"/>
      <c r="U316" s="241"/>
      <c r="V316" s="241"/>
      <c r="W316" s="241"/>
      <c r="X316" s="241"/>
      <c r="Y316" s="241"/>
      <c r="Z316" s="241"/>
      <c r="AA316" s="241"/>
      <c r="AB316" s="241"/>
      <c r="AC316" s="241"/>
      <c r="AD316" s="241"/>
      <c r="AE316" s="241"/>
      <c r="AF316" s="241"/>
      <c r="AG316" s="241"/>
      <c r="AH316" s="241"/>
      <c r="AI316" s="241"/>
      <c r="AJ316" s="241"/>
      <c r="AK316" s="241"/>
      <c r="AL316" s="241"/>
      <c r="AM316" s="241"/>
      <c r="AN316" s="241"/>
      <c r="AO316" s="241"/>
      <c r="AP316" s="241"/>
      <c r="AQ316" s="241"/>
      <c r="AR316" s="241"/>
      <c r="AS316" s="241"/>
      <c r="AT316" s="241"/>
      <c r="AU316" s="241"/>
      <c r="AV316" s="241"/>
      <c r="AW316" s="241"/>
      <c r="AX316" s="241"/>
      <c r="AY316" s="241"/>
      <c r="AZ316" s="241"/>
      <c r="BA316" s="241"/>
      <c r="BB316" s="241"/>
      <c r="BC316" s="241"/>
      <c r="BD316" s="241"/>
      <c r="BE316" s="241"/>
      <c r="BF316" s="241"/>
      <c r="BG316" s="241"/>
      <c r="BH316" s="241"/>
      <c r="BI316" s="241"/>
      <c r="BJ316" s="241"/>
      <c r="BK316" s="241"/>
      <c r="BL316" s="241"/>
      <c r="BM316" s="241"/>
      <c r="BN316" s="241"/>
      <c r="BO316" s="241"/>
      <c r="BP316" s="241"/>
      <c r="BQ316" s="241"/>
      <c r="BR316" s="241"/>
      <c r="BS316" s="241"/>
      <c r="BT316" s="241"/>
      <c r="BU316" s="241"/>
      <c r="BV316" s="241"/>
      <c r="BW316" s="241"/>
      <c r="BX316" s="241"/>
      <c r="BY316" s="241"/>
      <c r="BZ316" s="241"/>
      <c r="CA316" s="241"/>
      <c r="CB316" s="241"/>
      <c r="CC316" s="241"/>
      <c r="CD316" s="241"/>
      <c r="CE316" s="241"/>
      <c r="CF316" s="241"/>
      <c r="CG316" s="241"/>
      <c r="CH316" s="241"/>
      <c r="CI316" s="241"/>
      <c r="CJ316" s="241"/>
      <c r="CK316" s="241"/>
      <c r="CL316" s="241"/>
      <c r="CM316" s="241"/>
      <c r="CN316" s="241"/>
      <c r="CO316" s="241"/>
      <c r="CP316" s="241"/>
      <c r="CQ316" s="241"/>
      <c r="CR316" s="241"/>
      <c r="CS316" s="241"/>
      <c r="CT316" s="241"/>
      <c r="CU316" s="241"/>
      <c r="CV316" s="241"/>
      <c r="CW316" s="241"/>
      <c r="CX316" s="241"/>
      <c r="CY316" s="241"/>
      <c r="CZ316" s="241"/>
      <c r="DA316" s="241"/>
      <c r="DB316" s="241"/>
      <c r="DC316" s="241"/>
      <c r="DD316" s="241"/>
      <c r="DE316" s="241"/>
      <c r="DF316" s="241"/>
      <c r="DG316" s="241"/>
      <c r="DH316" s="241"/>
      <c r="DI316" s="241"/>
      <c r="DJ316" s="241"/>
      <c r="DK316" s="241"/>
      <c r="DL316" s="241"/>
      <c r="DM316" s="241"/>
      <c r="DN316" s="241"/>
      <c r="DO316" s="241"/>
      <c r="DP316" s="241"/>
      <c r="DQ316" s="241"/>
      <c r="DR316" s="241"/>
      <c r="DS316" s="241"/>
      <c r="DT316" s="241"/>
      <c r="DU316" s="241"/>
      <c r="DV316" s="241"/>
      <c r="DW316" s="241"/>
      <c r="DX316" s="241"/>
      <c r="DY316" s="241"/>
      <c r="DZ316" s="241"/>
      <c r="EA316" s="241"/>
      <c r="EB316" s="241"/>
      <c r="EC316" s="241"/>
      <c r="ED316" s="241"/>
      <c r="EE316" s="241"/>
      <c r="EF316" s="241"/>
      <c r="EG316" s="241"/>
      <c r="EH316" s="241"/>
      <c r="EI316" s="241"/>
      <c r="EJ316" s="241"/>
      <c r="EK316" s="241"/>
      <c r="EL316" s="241"/>
      <c r="EM316" s="241"/>
      <c r="EN316" s="241"/>
      <c r="EO316" s="241"/>
      <c r="EP316" s="241"/>
      <c r="EQ316" s="241"/>
      <c r="ER316" s="241"/>
      <c r="ES316" s="241"/>
      <c r="ET316" s="241"/>
      <c r="EU316" s="241"/>
      <c r="EV316" s="241"/>
      <c r="EW316" s="241"/>
      <c r="EX316" s="241"/>
      <c r="EY316" s="241"/>
      <c r="EZ316" s="241"/>
      <c r="FA316" s="241"/>
      <c r="FB316" s="241"/>
      <c r="FC316" s="241"/>
      <c r="FD316" s="241"/>
      <c r="FE316" s="241"/>
      <c r="FF316" s="241"/>
      <c r="FG316" s="241"/>
      <c r="FH316" s="241"/>
      <c r="FI316" s="241"/>
      <c r="FJ316" s="241"/>
      <c r="FK316" s="241"/>
      <c r="FL316" s="241"/>
      <c r="FM316" s="241"/>
      <c r="FN316" s="241"/>
      <c r="FO316" s="241"/>
      <c r="FP316" s="241"/>
      <c r="FQ316" s="241"/>
      <c r="FR316" s="241"/>
      <c r="FS316" s="241"/>
      <c r="FT316" s="241"/>
      <c r="FU316" s="241"/>
      <c r="FV316" s="241"/>
      <c r="FW316" s="241"/>
      <c r="FX316" s="241"/>
      <c r="FY316" s="241"/>
      <c r="FZ316" s="241"/>
      <c r="GA316" s="241"/>
      <c r="GB316" s="241"/>
      <c r="GC316" s="241"/>
      <c r="GD316" s="241"/>
      <c r="GE316" s="241"/>
      <c r="GF316" s="241"/>
      <c r="GG316" s="241"/>
      <c r="GH316" s="241"/>
      <c r="GI316" s="241"/>
      <c r="GJ316" s="241"/>
      <c r="GK316" s="241"/>
      <c r="GL316" s="241"/>
      <c r="GM316" s="241"/>
      <c r="GN316" s="241"/>
      <c r="GO316" s="241"/>
      <c r="GP316" s="241"/>
      <c r="GQ316" s="241"/>
      <c r="GR316" s="241"/>
      <c r="GS316" s="241"/>
      <c r="GT316" s="241"/>
      <c r="GU316" s="241"/>
      <c r="GV316" s="241"/>
      <c r="GW316" s="241"/>
      <c r="GX316" s="241"/>
      <c r="GY316" s="241"/>
      <c r="GZ316" s="241"/>
      <c r="HA316" s="241"/>
      <c r="HB316" s="241"/>
      <c r="HC316" s="241"/>
      <c r="HD316" s="241"/>
      <c r="HE316" s="241"/>
      <c r="HF316" s="241"/>
      <c r="HG316" s="241"/>
      <c r="HH316" s="241"/>
      <c r="HI316" s="241"/>
      <c r="HJ316" s="241"/>
      <c r="HK316" s="241"/>
      <c r="HL316" s="241"/>
      <c r="HM316" s="241"/>
      <c r="HN316" s="241"/>
      <c r="HO316" s="241"/>
      <c r="HP316" s="241"/>
      <c r="HQ316" s="241"/>
      <c r="HR316" s="241"/>
      <c r="HS316" s="241"/>
      <c r="HT316" s="241"/>
      <c r="HU316" s="241"/>
      <c r="HV316" s="241"/>
      <c r="HW316" s="241"/>
      <c r="HX316" s="241"/>
      <c r="HY316" s="241"/>
      <c r="HZ316" s="241"/>
    </row>
    <row r="317" spans="1:234" ht="16.5" customHeight="1">
      <c r="A317" s="338" t="s">
        <v>11</v>
      </c>
      <c r="B317" s="338"/>
      <c r="C317" s="338"/>
      <c r="D317" s="338"/>
      <c r="E317" s="338"/>
      <c r="F317" s="338"/>
      <c r="G317" s="338"/>
      <c r="H317" s="338"/>
      <c r="I317" s="338"/>
      <c r="J317" s="241"/>
      <c r="K317" s="241"/>
      <c r="L317" s="241"/>
      <c r="M317" s="241"/>
      <c r="N317" s="241"/>
      <c r="O317" s="241"/>
      <c r="P317" s="241"/>
      <c r="Q317" s="241"/>
      <c r="R317" s="241"/>
      <c r="S317" s="241"/>
      <c r="T317" s="241"/>
      <c r="U317" s="241"/>
      <c r="V317" s="241"/>
      <c r="W317" s="241"/>
      <c r="X317" s="241"/>
      <c r="Y317" s="241"/>
      <c r="Z317" s="241"/>
      <c r="AA317" s="241"/>
      <c r="AB317" s="241"/>
      <c r="AC317" s="241"/>
      <c r="AD317" s="241"/>
      <c r="AE317" s="241"/>
      <c r="AF317" s="241"/>
      <c r="AG317" s="241"/>
      <c r="AH317" s="241"/>
      <c r="AI317" s="241"/>
      <c r="AJ317" s="241"/>
      <c r="AK317" s="241"/>
      <c r="AL317" s="241"/>
      <c r="AM317" s="241"/>
      <c r="AN317" s="241"/>
      <c r="AO317" s="241"/>
      <c r="AP317" s="241"/>
      <c r="AQ317" s="241"/>
      <c r="AR317" s="241"/>
      <c r="AS317" s="241"/>
      <c r="AT317" s="241"/>
      <c r="AU317" s="241"/>
      <c r="AV317" s="241"/>
      <c r="AW317" s="241"/>
      <c r="AX317" s="241"/>
      <c r="AY317" s="241"/>
      <c r="AZ317" s="241"/>
      <c r="BA317" s="241"/>
      <c r="BB317" s="241"/>
      <c r="BC317" s="241"/>
      <c r="BD317" s="241"/>
      <c r="BE317" s="241"/>
      <c r="BF317" s="241"/>
      <c r="BG317" s="241"/>
      <c r="BH317" s="241"/>
      <c r="BI317" s="241"/>
      <c r="BJ317" s="241"/>
      <c r="BK317" s="241"/>
      <c r="BL317" s="241"/>
      <c r="BM317" s="241"/>
      <c r="BN317" s="241"/>
      <c r="BO317" s="241"/>
      <c r="BP317" s="241"/>
      <c r="BQ317" s="241"/>
      <c r="BR317" s="241"/>
      <c r="BS317" s="241"/>
      <c r="BT317" s="241"/>
      <c r="BU317" s="241"/>
      <c r="BV317" s="241"/>
      <c r="BW317" s="241"/>
      <c r="BX317" s="241"/>
      <c r="BY317" s="241"/>
      <c r="BZ317" s="241"/>
      <c r="CA317" s="241"/>
      <c r="CB317" s="241"/>
      <c r="CC317" s="241"/>
      <c r="CD317" s="241"/>
      <c r="CE317" s="241"/>
      <c r="CF317" s="241"/>
      <c r="CG317" s="241"/>
      <c r="CH317" s="241"/>
      <c r="CI317" s="241"/>
      <c r="CJ317" s="241"/>
      <c r="CK317" s="241"/>
      <c r="CL317" s="241"/>
      <c r="CM317" s="241"/>
      <c r="CN317" s="241"/>
      <c r="CO317" s="241"/>
      <c r="CP317" s="241"/>
      <c r="CQ317" s="241"/>
      <c r="CR317" s="241"/>
      <c r="CS317" s="241"/>
      <c r="CT317" s="241"/>
      <c r="CU317" s="241"/>
      <c r="CV317" s="241"/>
      <c r="CW317" s="241"/>
      <c r="CX317" s="241"/>
      <c r="CY317" s="241"/>
      <c r="CZ317" s="241"/>
      <c r="DA317" s="241"/>
      <c r="DB317" s="241"/>
      <c r="DC317" s="241"/>
      <c r="DD317" s="241"/>
      <c r="DE317" s="241"/>
      <c r="DF317" s="241"/>
      <c r="DG317" s="241"/>
      <c r="DH317" s="241"/>
      <c r="DI317" s="241"/>
      <c r="DJ317" s="241"/>
      <c r="DK317" s="241"/>
      <c r="DL317" s="241"/>
      <c r="DM317" s="241"/>
      <c r="DN317" s="241"/>
      <c r="DO317" s="241"/>
      <c r="DP317" s="241"/>
      <c r="DQ317" s="241"/>
      <c r="DR317" s="241"/>
      <c r="DS317" s="241"/>
      <c r="DT317" s="241"/>
      <c r="DU317" s="241"/>
      <c r="DV317" s="241"/>
      <c r="DW317" s="241"/>
      <c r="DX317" s="241"/>
      <c r="DY317" s="241"/>
      <c r="DZ317" s="241"/>
      <c r="EA317" s="241"/>
      <c r="EB317" s="241"/>
      <c r="EC317" s="241"/>
      <c r="ED317" s="241"/>
      <c r="EE317" s="241"/>
      <c r="EF317" s="241"/>
      <c r="EG317" s="241"/>
      <c r="EH317" s="241"/>
      <c r="EI317" s="241"/>
      <c r="EJ317" s="241"/>
      <c r="EK317" s="241"/>
      <c r="EL317" s="241"/>
      <c r="EM317" s="241"/>
      <c r="EN317" s="241"/>
      <c r="EO317" s="241"/>
      <c r="EP317" s="241"/>
      <c r="EQ317" s="241"/>
      <c r="ER317" s="241"/>
      <c r="ES317" s="241"/>
      <c r="ET317" s="241"/>
      <c r="EU317" s="241"/>
      <c r="EV317" s="241"/>
      <c r="EW317" s="241"/>
      <c r="EX317" s="241"/>
      <c r="EY317" s="241"/>
      <c r="EZ317" s="241"/>
      <c r="FA317" s="241"/>
      <c r="FB317" s="241"/>
      <c r="FC317" s="241"/>
      <c r="FD317" s="241"/>
      <c r="FE317" s="241"/>
      <c r="FF317" s="241"/>
      <c r="FG317" s="241"/>
      <c r="FH317" s="241"/>
      <c r="FI317" s="241"/>
      <c r="FJ317" s="241"/>
      <c r="FK317" s="241"/>
      <c r="FL317" s="241"/>
      <c r="FM317" s="241"/>
      <c r="FN317" s="241"/>
      <c r="FO317" s="241"/>
      <c r="FP317" s="241"/>
      <c r="FQ317" s="241"/>
      <c r="FR317" s="241"/>
      <c r="FS317" s="241"/>
      <c r="FT317" s="241"/>
      <c r="FU317" s="241"/>
      <c r="FV317" s="241"/>
      <c r="FW317" s="241"/>
      <c r="FX317" s="241"/>
      <c r="FY317" s="241"/>
      <c r="FZ317" s="241"/>
      <c r="GA317" s="241"/>
      <c r="GB317" s="241"/>
      <c r="GC317" s="241"/>
      <c r="GD317" s="241"/>
      <c r="GE317" s="241"/>
      <c r="GF317" s="241"/>
      <c r="GG317" s="241"/>
      <c r="GH317" s="241"/>
      <c r="GI317" s="241"/>
      <c r="GJ317" s="241"/>
      <c r="GK317" s="241"/>
      <c r="GL317" s="241"/>
      <c r="GM317" s="241"/>
      <c r="GN317" s="241"/>
      <c r="GO317" s="241"/>
      <c r="GP317" s="241"/>
      <c r="GQ317" s="241"/>
      <c r="GR317" s="241"/>
      <c r="GS317" s="241"/>
      <c r="GT317" s="241"/>
      <c r="GU317" s="241"/>
      <c r="GV317" s="241"/>
      <c r="GW317" s="241"/>
      <c r="GX317" s="241"/>
      <c r="GY317" s="241"/>
      <c r="GZ317" s="241"/>
      <c r="HA317" s="241"/>
      <c r="HB317" s="241"/>
      <c r="HC317" s="241"/>
      <c r="HD317" s="241"/>
      <c r="HE317" s="241"/>
      <c r="HF317" s="241"/>
      <c r="HG317" s="241"/>
      <c r="HH317" s="241"/>
      <c r="HI317" s="241"/>
      <c r="HJ317" s="241"/>
      <c r="HK317" s="241"/>
      <c r="HL317" s="241"/>
      <c r="HM317" s="241"/>
      <c r="HN317" s="241"/>
      <c r="HO317" s="241"/>
      <c r="HP317" s="241"/>
      <c r="HQ317" s="241"/>
      <c r="HR317" s="241"/>
      <c r="HS317" s="241"/>
      <c r="HT317" s="241"/>
      <c r="HU317" s="241"/>
      <c r="HV317" s="241"/>
      <c r="HW317" s="241"/>
      <c r="HX317" s="241"/>
      <c r="HY317" s="241"/>
      <c r="HZ317" s="241"/>
    </row>
    <row r="318" spans="1:234" ht="15.75" customHeight="1">
      <c r="A318" s="66"/>
      <c r="B318" s="344" t="s">
        <v>43</v>
      </c>
      <c r="C318" s="344"/>
      <c r="D318" s="129">
        <v>150</v>
      </c>
      <c r="E318" s="130">
        <v>4.3499999999999996</v>
      </c>
      <c r="F318" s="130">
        <v>12</v>
      </c>
      <c r="G318" s="130">
        <v>33.21</v>
      </c>
      <c r="H318" s="243">
        <v>258.24</v>
      </c>
      <c r="I318" s="144">
        <v>139</v>
      </c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5"/>
      <c r="DW318" s="5"/>
      <c r="DX318" s="5"/>
      <c r="DY318" s="5"/>
      <c r="DZ318" s="5"/>
      <c r="EA318" s="5"/>
      <c r="EB318" s="5"/>
      <c r="EC318" s="5"/>
      <c r="ED318" s="5"/>
      <c r="EE318" s="5"/>
      <c r="EF318" s="5"/>
      <c r="EG318" s="5"/>
      <c r="EH318" s="5"/>
      <c r="EI318" s="5"/>
      <c r="EJ318" s="5"/>
      <c r="EK318" s="5"/>
      <c r="EL318" s="5"/>
      <c r="EM318" s="5"/>
      <c r="EN318" s="5"/>
      <c r="EO318" s="5"/>
      <c r="EP318" s="5"/>
      <c r="EQ318" s="5"/>
      <c r="ER318" s="5"/>
      <c r="ES318" s="5"/>
      <c r="ET318" s="5"/>
      <c r="EU318" s="5"/>
      <c r="EV318" s="5"/>
      <c r="EW318" s="5"/>
      <c r="EX318" s="5"/>
      <c r="EY318" s="5"/>
      <c r="EZ318" s="5"/>
      <c r="FA318" s="5"/>
      <c r="FB318" s="5"/>
      <c r="FC318" s="5"/>
      <c r="FD318" s="5"/>
      <c r="FE318" s="5"/>
      <c r="FF318" s="5"/>
      <c r="FG318" s="5"/>
      <c r="FH318" s="5"/>
      <c r="FI318" s="5"/>
      <c r="FJ318" s="5"/>
      <c r="FK318" s="5"/>
      <c r="FL318" s="5"/>
      <c r="FM318" s="5"/>
      <c r="FN318" s="5"/>
      <c r="FO318" s="5"/>
      <c r="FP318" s="5"/>
      <c r="FQ318" s="5"/>
      <c r="FR318" s="5"/>
      <c r="FS318" s="5"/>
      <c r="FT318" s="5"/>
      <c r="FU318" s="5"/>
      <c r="FV318" s="5"/>
      <c r="FW318" s="5"/>
      <c r="FX318" s="5"/>
      <c r="FY318" s="5"/>
      <c r="FZ318" s="5"/>
      <c r="GA318" s="5"/>
      <c r="GB318" s="5"/>
      <c r="GC318" s="5"/>
      <c r="GD318" s="5"/>
      <c r="GE318" s="5"/>
      <c r="GF318" s="5"/>
      <c r="GG318" s="5"/>
      <c r="GH318" s="5"/>
      <c r="GI318" s="5"/>
      <c r="GJ318" s="5"/>
      <c r="GK318" s="5"/>
      <c r="GL318" s="5"/>
      <c r="GM318" s="5"/>
      <c r="GN318" s="5"/>
      <c r="GO318" s="5"/>
      <c r="GP318" s="5"/>
      <c r="GQ318" s="5"/>
      <c r="GR318" s="5"/>
      <c r="GS318" s="5"/>
      <c r="GT318" s="5"/>
      <c r="GU318" s="5"/>
      <c r="GV318" s="5"/>
      <c r="GW318" s="5"/>
      <c r="GX318" s="5"/>
      <c r="GY318" s="5"/>
      <c r="GZ318" s="5"/>
      <c r="HA318" s="5"/>
      <c r="HB318" s="5"/>
      <c r="HC318" s="5"/>
      <c r="HD318" s="5"/>
      <c r="HE318" s="5"/>
      <c r="HF318" s="5"/>
      <c r="HG318" s="5"/>
      <c r="HH318" s="5"/>
      <c r="HI318" s="5"/>
      <c r="HJ318" s="5"/>
      <c r="HK318" s="5"/>
      <c r="HL318" s="5"/>
      <c r="HM318" s="5"/>
      <c r="HN318" s="5"/>
      <c r="HO318" s="5"/>
      <c r="HP318" s="5"/>
      <c r="HQ318" s="5"/>
      <c r="HR318" s="5"/>
      <c r="HS318" s="5"/>
      <c r="HT318" s="5"/>
      <c r="HU318" s="5"/>
      <c r="HV318" s="5"/>
      <c r="HW318" s="5"/>
      <c r="HX318" s="5"/>
      <c r="HY318" s="5"/>
      <c r="HZ318" s="5"/>
    </row>
    <row r="319" spans="1:234" ht="15.75" customHeight="1">
      <c r="A319" s="84"/>
      <c r="B319" s="329" t="s">
        <v>44</v>
      </c>
      <c r="C319" s="329"/>
      <c r="D319" s="55">
        <v>55</v>
      </c>
      <c r="E319" s="14">
        <v>11.73</v>
      </c>
      <c r="F319" s="14">
        <v>12.9</v>
      </c>
      <c r="G319" s="14">
        <v>0.25</v>
      </c>
      <c r="H319" s="56">
        <v>164</v>
      </c>
      <c r="I319" s="145">
        <v>288</v>
      </c>
      <c r="J319" s="231"/>
      <c r="K319" s="231"/>
      <c r="L319" s="231"/>
      <c r="M319" s="231"/>
      <c r="N319" s="231"/>
      <c r="O319" s="231"/>
      <c r="P319" s="231"/>
      <c r="Q319" s="231"/>
      <c r="R319" s="231"/>
      <c r="S319" s="231"/>
      <c r="T319" s="231"/>
      <c r="U319" s="231"/>
      <c r="V319" s="231"/>
      <c r="W319" s="231"/>
      <c r="X319" s="231"/>
      <c r="Y319" s="231"/>
      <c r="Z319" s="231"/>
      <c r="AA319" s="231"/>
      <c r="AB319" s="231"/>
      <c r="AC319" s="231"/>
      <c r="AD319" s="231"/>
      <c r="AE319" s="231"/>
      <c r="AF319" s="231"/>
      <c r="AG319" s="231"/>
      <c r="AH319" s="231"/>
      <c r="AI319" s="231"/>
      <c r="AJ319" s="231"/>
      <c r="AK319" s="231"/>
      <c r="AL319" s="231"/>
      <c r="AM319" s="231"/>
      <c r="AN319" s="231"/>
      <c r="AO319" s="231"/>
      <c r="AP319" s="231"/>
      <c r="AQ319" s="231"/>
      <c r="AR319" s="231"/>
      <c r="AS319" s="231"/>
      <c r="AT319" s="231"/>
      <c r="AU319" s="231"/>
      <c r="AV319" s="231"/>
      <c r="AW319" s="231"/>
      <c r="AX319" s="231"/>
      <c r="AY319" s="231"/>
      <c r="AZ319" s="231"/>
      <c r="BA319" s="231"/>
      <c r="BB319" s="231"/>
      <c r="BC319" s="231"/>
      <c r="BD319" s="231"/>
      <c r="BE319" s="231"/>
      <c r="BF319" s="231"/>
      <c r="BG319" s="231"/>
      <c r="BH319" s="231"/>
      <c r="BI319" s="231"/>
      <c r="BJ319" s="231"/>
      <c r="BK319" s="231"/>
      <c r="BL319" s="231"/>
      <c r="BM319" s="231"/>
      <c r="BN319" s="231"/>
      <c r="BO319" s="231"/>
      <c r="BP319" s="231"/>
      <c r="BQ319" s="231"/>
      <c r="BR319" s="231"/>
      <c r="BS319" s="231"/>
      <c r="BT319" s="231"/>
      <c r="BU319" s="231"/>
      <c r="BV319" s="231"/>
      <c r="BW319" s="231"/>
      <c r="BX319" s="231"/>
      <c r="BY319" s="231"/>
      <c r="BZ319" s="231"/>
      <c r="CA319" s="231"/>
      <c r="CB319" s="231"/>
      <c r="CC319" s="231"/>
      <c r="CD319" s="231"/>
      <c r="CE319" s="231"/>
      <c r="CF319" s="231"/>
      <c r="CG319" s="231"/>
      <c r="CH319" s="231"/>
      <c r="CI319" s="231"/>
      <c r="CJ319" s="231"/>
      <c r="CK319" s="231"/>
      <c r="CL319" s="231"/>
      <c r="CM319" s="231"/>
      <c r="CN319" s="231"/>
      <c r="CO319" s="231"/>
      <c r="CP319" s="231"/>
      <c r="CQ319" s="231"/>
      <c r="CR319" s="231"/>
      <c r="CS319" s="231"/>
      <c r="CT319" s="231"/>
      <c r="CU319" s="231"/>
      <c r="CV319" s="231"/>
      <c r="CW319" s="231"/>
      <c r="CX319" s="231"/>
      <c r="CY319" s="231"/>
      <c r="CZ319" s="231"/>
      <c r="DA319" s="231"/>
      <c r="DB319" s="231"/>
      <c r="DC319" s="231"/>
      <c r="DD319" s="231"/>
      <c r="DE319" s="231"/>
      <c r="DF319" s="231"/>
      <c r="DG319" s="231"/>
      <c r="DH319" s="231"/>
      <c r="DI319" s="231"/>
      <c r="DJ319" s="231"/>
      <c r="DK319" s="231"/>
      <c r="DL319" s="231"/>
      <c r="DM319" s="231"/>
      <c r="DN319" s="231"/>
      <c r="DO319" s="231"/>
      <c r="DP319" s="231"/>
      <c r="DQ319" s="231"/>
      <c r="DR319" s="231"/>
      <c r="DS319" s="231"/>
      <c r="DT319" s="231"/>
      <c r="DU319" s="231"/>
      <c r="DV319" s="231"/>
      <c r="DW319" s="231"/>
      <c r="DX319" s="231"/>
      <c r="DY319" s="231"/>
      <c r="DZ319" s="231"/>
      <c r="EA319" s="231"/>
      <c r="EB319" s="231"/>
      <c r="EC319" s="231"/>
      <c r="ED319" s="231"/>
      <c r="EE319" s="231"/>
      <c r="EF319" s="231"/>
      <c r="EG319" s="231"/>
      <c r="EH319" s="231"/>
      <c r="EI319" s="231"/>
      <c r="EJ319" s="231"/>
      <c r="EK319" s="231"/>
      <c r="EL319" s="231"/>
      <c r="EM319" s="231"/>
      <c r="EN319" s="231"/>
      <c r="EO319" s="231"/>
      <c r="EP319" s="231"/>
      <c r="EQ319" s="231"/>
      <c r="ER319" s="231"/>
      <c r="ES319" s="231"/>
      <c r="ET319" s="231"/>
      <c r="EU319" s="231"/>
      <c r="EV319" s="231"/>
      <c r="EW319" s="231"/>
      <c r="EX319" s="231"/>
      <c r="EY319" s="231"/>
      <c r="EZ319" s="231"/>
      <c r="FA319" s="231"/>
      <c r="FB319" s="231"/>
      <c r="FC319" s="231"/>
      <c r="FD319" s="231"/>
      <c r="FE319" s="231"/>
      <c r="FF319" s="231"/>
      <c r="FG319" s="231"/>
      <c r="FH319" s="231"/>
      <c r="FI319" s="231"/>
      <c r="FJ319" s="231"/>
      <c r="FK319" s="231"/>
      <c r="FL319" s="231"/>
      <c r="FM319" s="231"/>
      <c r="FN319" s="231"/>
      <c r="FO319" s="231"/>
      <c r="FP319" s="231"/>
      <c r="FQ319" s="231"/>
      <c r="FR319" s="231"/>
      <c r="FS319" s="231"/>
      <c r="FT319" s="231"/>
      <c r="FU319" s="231"/>
      <c r="FV319" s="231"/>
      <c r="FW319" s="231"/>
      <c r="FX319" s="231"/>
      <c r="FY319" s="231"/>
      <c r="FZ319" s="231"/>
      <c r="GA319" s="231"/>
      <c r="GB319" s="231"/>
      <c r="GC319" s="231"/>
      <c r="GD319" s="231"/>
      <c r="GE319" s="231"/>
      <c r="GF319" s="231"/>
      <c r="GG319" s="231"/>
      <c r="GH319" s="231"/>
      <c r="GI319" s="231"/>
      <c r="GJ319" s="231"/>
      <c r="GK319" s="231"/>
      <c r="GL319" s="231"/>
      <c r="GM319" s="231"/>
      <c r="GN319" s="231"/>
      <c r="GO319" s="231"/>
      <c r="GP319" s="231"/>
      <c r="GQ319" s="231"/>
      <c r="GR319" s="231"/>
      <c r="GS319" s="231"/>
      <c r="GT319" s="231"/>
      <c r="GU319" s="231"/>
      <c r="GV319" s="231"/>
      <c r="GW319" s="231"/>
      <c r="GX319" s="231"/>
      <c r="GY319" s="231"/>
      <c r="GZ319" s="231"/>
      <c r="HA319" s="231"/>
      <c r="HB319" s="231"/>
      <c r="HC319" s="231"/>
      <c r="HD319" s="231"/>
      <c r="HE319" s="231"/>
      <c r="HF319" s="231"/>
      <c r="HG319" s="231"/>
      <c r="HH319" s="231"/>
      <c r="HI319" s="231"/>
      <c r="HJ319" s="231"/>
      <c r="HK319" s="231"/>
      <c r="HL319" s="231"/>
      <c r="HM319" s="231"/>
      <c r="HN319" s="231"/>
      <c r="HO319" s="231"/>
      <c r="HP319" s="231"/>
      <c r="HQ319" s="231"/>
      <c r="HR319" s="231"/>
      <c r="HS319" s="231"/>
      <c r="HT319" s="231"/>
      <c r="HU319" s="231"/>
      <c r="HV319" s="231"/>
      <c r="HW319" s="231"/>
      <c r="HX319" s="231"/>
      <c r="HY319" s="231"/>
      <c r="HZ319" s="231"/>
    </row>
    <row r="320" spans="1:234" ht="15.75" customHeight="1">
      <c r="A320" s="33"/>
      <c r="B320" s="329" t="s">
        <v>49</v>
      </c>
      <c r="C320" s="329"/>
      <c r="D320" s="90">
        <v>180</v>
      </c>
      <c r="E320" s="14">
        <v>7.0000000000000007E-2</v>
      </c>
      <c r="F320" s="14">
        <v>0.02</v>
      </c>
      <c r="G320" s="14">
        <v>15.9</v>
      </c>
      <c r="H320" s="56">
        <v>60</v>
      </c>
      <c r="I320" s="47">
        <v>392</v>
      </c>
      <c r="J320" s="231"/>
      <c r="K320" s="231"/>
      <c r="L320" s="231"/>
      <c r="M320" s="231"/>
      <c r="N320" s="231"/>
      <c r="O320" s="231"/>
      <c r="P320" s="231"/>
      <c r="Q320" s="231"/>
      <c r="R320" s="231"/>
      <c r="S320" s="231"/>
      <c r="T320" s="231"/>
      <c r="U320" s="231"/>
      <c r="V320" s="231"/>
      <c r="W320" s="231"/>
      <c r="X320" s="231"/>
      <c r="Y320" s="231"/>
      <c r="Z320" s="231"/>
      <c r="AA320" s="231"/>
      <c r="AB320" s="231"/>
      <c r="AC320" s="231"/>
      <c r="AD320" s="231"/>
      <c r="AE320" s="231"/>
      <c r="AF320" s="231"/>
      <c r="AG320" s="231"/>
      <c r="AH320" s="231"/>
      <c r="AI320" s="231"/>
      <c r="AJ320" s="231"/>
      <c r="AK320" s="231"/>
      <c r="AL320" s="231"/>
      <c r="AM320" s="231"/>
      <c r="AN320" s="231"/>
      <c r="AO320" s="231"/>
      <c r="AP320" s="231"/>
      <c r="AQ320" s="231"/>
      <c r="AR320" s="231"/>
      <c r="AS320" s="231"/>
      <c r="AT320" s="231"/>
      <c r="AU320" s="231"/>
      <c r="AV320" s="231"/>
      <c r="AW320" s="231"/>
      <c r="AX320" s="231"/>
      <c r="AY320" s="231"/>
      <c r="AZ320" s="231"/>
      <c r="BA320" s="231"/>
      <c r="BB320" s="231"/>
      <c r="BC320" s="231"/>
      <c r="BD320" s="231"/>
      <c r="BE320" s="231"/>
      <c r="BF320" s="231"/>
      <c r="BG320" s="231"/>
      <c r="BH320" s="231"/>
      <c r="BI320" s="231"/>
      <c r="BJ320" s="231"/>
      <c r="BK320" s="231"/>
      <c r="BL320" s="231"/>
      <c r="BM320" s="231"/>
      <c r="BN320" s="231"/>
      <c r="BO320" s="231"/>
      <c r="BP320" s="231"/>
      <c r="BQ320" s="231"/>
      <c r="BR320" s="231"/>
      <c r="BS320" s="231"/>
      <c r="BT320" s="231"/>
      <c r="BU320" s="231"/>
      <c r="BV320" s="231"/>
      <c r="BW320" s="231"/>
      <c r="BX320" s="231"/>
      <c r="BY320" s="231"/>
      <c r="BZ320" s="231"/>
      <c r="CA320" s="231"/>
      <c r="CB320" s="231"/>
      <c r="CC320" s="231"/>
      <c r="CD320" s="231"/>
      <c r="CE320" s="231"/>
      <c r="CF320" s="231"/>
      <c r="CG320" s="231"/>
      <c r="CH320" s="231"/>
      <c r="CI320" s="231"/>
      <c r="CJ320" s="231"/>
      <c r="CK320" s="231"/>
      <c r="CL320" s="231"/>
      <c r="CM320" s="231"/>
      <c r="CN320" s="231"/>
      <c r="CO320" s="231"/>
      <c r="CP320" s="231"/>
      <c r="CQ320" s="231"/>
      <c r="CR320" s="231"/>
      <c r="CS320" s="231"/>
      <c r="CT320" s="231"/>
      <c r="CU320" s="231"/>
      <c r="CV320" s="231"/>
      <c r="CW320" s="231"/>
      <c r="CX320" s="231"/>
      <c r="CY320" s="231"/>
      <c r="CZ320" s="231"/>
      <c r="DA320" s="231"/>
      <c r="DB320" s="231"/>
      <c r="DC320" s="231"/>
      <c r="DD320" s="231"/>
      <c r="DE320" s="231"/>
      <c r="DF320" s="231"/>
      <c r="DG320" s="231"/>
      <c r="DH320" s="231"/>
      <c r="DI320" s="231"/>
      <c r="DJ320" s="231"/>
      <c r="DK320" s="231"/>
      <c r="DL320" s="231"/>
      <c r="DM320" s="231"/>
      <c r="DN320" s="231"/>
      <c r="DO320" s="231"/>
      <c r="DP320" s="231"/>
      <c r="DQ320" s="231"/>
      <c r="DR320" s="231"/>
      <c r="DS320" s="231"/>
      <c r="DT320" s="231"/>
      <c r="DU320" s="231"/>
      <c r="DV320" s="231"/>
      <c r="DW320" s="231"/>
      <c r="DX320" s="231"/>
      <c r="DY320" s="231"/>
      <c r="DZ320" s="231"/>
      <c r="EA320" s="231"/>
      <c r="EB320" s="231"/>
      <c r="EC320" s="231"/>
      <c r="ED320" s="231"/>
      <c r="EE320" s="231"/>
      <c r="EF320" s="231"/>
      <c r="EG320" s="231"/>
      <c r="EH320" s="231"/>
      <c r="EI320" s="231"/>
      <c r="EJ320" s="231"/>
      <c r="EK320" s="231"/>
      <c r="EL320" s="231"/>
      <c r="EM320" s="231"/>
      <c r="EN320" s="231"/>
      <c r="EO320" s="231"/>
      <c r="EP320" s="231"/>
      <c r="EQ320" s="231"/>
      <c r="ER320" s="231"/>
      <c r="ES320" s="231"/>
      <c r="ET320" s="231"/>
      <c r="EU320" s="231"/>
      <c r="EV320" s="231"/>
      <c r="EW320" s="231"/>
      <c r="EX320" s="231"/>
      <c r="EY320" s="231"/>
      <c r="EZ320" s="231"/>
      <c r="FA320" s="231"/>
      <c r="FB320" s="231"/>
      <c r="FC320" s="231"/>
      <c r="FD320" s="231"/>
      <c r="FE320" s="231"/>
      <c r="FF320" s="231"/>
      <c r="FG320" s="231"/>
      <c r="FH320" s="231"/>
      <c r="FI320" s="231"/>
      <c r="FJ320" s="231"/>
      <c r="FK320" s="231"/>
      <c r="FL320" s="231"/>
      <c r="FM320" s="231"/>
      <c r="FN320" s="231"/>
      <c r="FO320" s="231"/>
      <c r="FP320" s="231"/>
      <c r="FQ320" s="231"/>
      <c r="FR320" s="231"/>
      <c r="FS320" s="231"/>
      <c r="FT320" s="231"/>
      <c r="FU320" s="231"/>
      <c r="FV320" s="231"/>
      <c r="FW320" s="231"/>
      <c r="FX320" s="231"/>
      <c r="FY320" s="231"/>
      <c r="FZ320" s="231"/>
      <c r="GA320" s="231"/>
      <c r="GB320" s="231"/>
      <c r="GC320" s="231"/>
      <c r="GD320" s="231"/>
      <c r="GE320" s="231"/>
      <c r="GF320" s="231"/>
      <c r="GG320" s="231"/>
      <c r="GH320" s="231"/>
      <c r="GI320" s="231"/>
      <c r="GJ320" s="231"/>
      <c r="GK320" s="231"/>
      <c r="GL320" s="231"/>
      <c r="GM320" s="231"/>
      <c r="GN320" s="231"/>
      <c r="GO320" s="231"/>
      <c r="GP320" s="231"/>
      <c r="GQ320" s="231"/>
      <c r="GR320" s="231"/>
      <c r="GS320" s="231"/>
      <c r="GT320" s="231"/>
      <c r="GU320" s="231"/>
      <c r="GV320" s="231"/>
      <c r="GW320" s="231"/>
      <c r="GX320" s="231"/>
      <c r="GY320" s="231"/>
      <c r="GZ320" s="231"/>
      <c r="HA320" s="231"/>
      <c r="HB320" s="231"/>
      <c r="HC320" s="231"/>
      <c r="HD320" s="231"/>
      <c r="HE320" s="231"/>
      <c r="HF320" s="231"/>
      <c r="HG320" s="231"/>
      <c r="HH320" s="231"/>
      <c r="HI320" s="231"/>
      <c r="HJ320" s="231"/>
      <c r="HK320" s="231"/>
      <c r="HL320" s="231"/>
      <c r="HM320" s="231"/>
      <c r="HN320" s="231"/>
      <c r="HO320" s="231"/>
      <c r="HP320" s="231"/>
      <c r="HQ320" s="231"/>
      <c r="HR320" s="231"/>
      <c r="HS320" s="231"/>
      <c r="HT320" s="231"/>
      <c r="HU320" s="231"/>
      <c r="HV320" s="231"/>
      <c r="HW320" s="231"/>
      <c r="HX320" s="231"/>
      <c r="HY320" s="231"/>
      <c r="HZ320" s="231"/>
    </row>
    <row r="321" spans="1:243" ht="15.75" customHeight="1">
      <c r="A321" s="193"/>
      <c r="B321" s="336" t="s">
        <v>102</v>
      </c>
      <c r="C321" s="336"/>
      <c r="D321" s="119">
        <v>180</v>
      </c>
      <c r="E321" s="49">
        <v>2.7</v>
      </c>
      <c r="F321" s="49">
        <v>0.9</v>
      </c>
      <c r="G321" s="49">
        <v>37.799999999999997</v>
      </c>
      <c r="H321" s="54">
        <v>172.8</v>
      </c>
      <c r="I321" s="244">
        <v>338</v>
      </c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  <c r="AX321" s="22"/>
      <c r="AY321" s="22"/>
      <c r="AZ321" s="22"/>
      <c r="BA321" s="22"/>
      <c r="BB321" s="22"/>
      <c r="BC321" s="22"/>
      <c r="BD321" s="22"/>
      <c r="BE321" s="22"/>
      <c r="BF321" s="22"/>
      <c r="BG321" s="22"/>
      <c r="BH321" s="22"/>
      <c r="BI321" s="22"/>
      <c r="BJ321" s="22"/>
      <c r="BK321" s="22"/>
      <c r="BL321" s="22"/>
      <c r="BM321" s="22"/>
      <c r="BN321" s="22"/>
      <c r="BO321" s="22"/>
      <c r="BP321" s="22"/>
      <c r="BQ321" s="22"/>
      <c r="BR321" s="22"/>
      <c r="BS321" s="22"/>
      <c r="BT321" s="22"/>
      <c r="BU321" s="22"/>
      <c r="BV321" s="22"/>
      <c r="BW321" s="22"/>
      <c r="BX321" s="22"/>
      <c r="BY321" s="22"/>
      <c r="BZ321" s="22"/>
      <c r="CA321" s="22"/>
      <c r="CB321" s="22"/>
      <c r="CC321" s="22"/>
      <c r="CD321" s="22"/>
      <c r="CE321" s="22"/>
      <c r="CF321" s="22"/>
      <c r="CG321" s="22"/>
      <c r="CH321" s="22"/>
      <c r="CI321" s="22"/>
      <c r="CJ321" s="22"/>
      <c r="CK321" s="22"/>
      <c r="CL321" s="22"/>
      <c r="CM321" s="22"/>
      <c r="CN321" s="22"/>
      <c r="CO321" s="22"/>
      <c r="CP321" s="22"/>
      <c r="CQ321" s="22"/>
      <c r="CR321" s="22"/>
      <c r="CS321" s="22"/>
      <c r="CT321" s="22"/>
      <c r="CU321" s="22"/>
      <c r="CV321" s="22"/>
      <c r="CW321" s="22"/>
      <c r="CX321" s="22"/>
      <c r="CY321" s="22"/>
      <c r="CZ321" s="22"/>
      <c r="DA321" s="22"/>
      <c r="DB321" s="22"/>
      <c r="DC321" s="22"/>
      <c r="DD321" s="22"/>
      <c r="DE321" s="22"/>
      <c r="DF321" s="22"/>
      <c r="DG321" s="22"/>
      <c r="DH321" s="22"/>
      <c r="DI321" s="22"/>
      <c r="DJ321" s="22"/>
      <c r="DK321" s="22"/>
      <c r="DL321" s="22"/>
      <c r="DM321" s="22"/>
      <c r="DN321" s="22"/>
      <c r="DO321" s="22"/>
      <c r="DP321" s="22"/>
      <c r="DQ321" s="22"/>
      <c r="DR321" s="22"/>
      <c r="DS321" s="22"/>
      <c r="DT321" s="22"/>
      <c r="DU321" s="22"/>
      <c r="DV321" s="22"/>
      <c r="DW321" s="22"/>
      <c r="DX321" s="22"/>
      <c r="DY321" s="22"/>
      <c r="DZ321" s="22"/>
      <c r="EA321" s="22"/>
      <c r="EB321" s="22"/>
      <c r="EC321" s="22"/>
      <c r="ED321" s="22"/>
      <c r="EE321" s="22"/>
      <c r="EF321" s="22"/>
      <c r="EG321" s="22"/>
      <c r="EH321" s="22"/>
      <c r="EI321" s="22"/>
      <c r="EJ321" s="22"/>
      <c r="EK321" s="22"/>
      <c r="EL321" s="22"/>
      <c r="EM321" s="22"/>
      <c r="EN321" s="22"/>
      <c r="EO321" s="22"/>
      <c r="EP321" s="22"/>
      <c r="EQ321" s="22"/>
      <c r="ER321" s="22"/>
      <c r="ES321" s="22"/>
      <c r="ET321" s="22"/>
      <c r="EU321" s="22"/>
      <c r="EV321" s="22"/>
      <c r="EW321" s="22"/>
      <c r="EX321" s="22"/>
      <c r="EY321" s="22"/>
      <c r="EZ321" s="22"/>
      <c r="FA321" s="22"/>
      <c r="FB321" s="22"/>
      <c r="FC321" s="22"/>
      <c r="FD321" s="22"/>
      <c r="FE321" s="22"/>
      <c r="FF321" s="22"/>
      <c r="FG321" s="22"/>
      <c r="FH321" s="22"/>
      <c r="FI321" s="22"/>
      <c r="FJ321" s="22"/>
      <c r="FK321" s="22"/>
      <c r="FL321" s="22"/>
      <c r="FM321" s="22"/>
      <c r="FN321" s="22"/>
      <c r="FO321" s="22"/>
      <c r="FP321" s="22"/>
      <c r="FQ321" s="22"/>
      <c r="FR321" s="22"/>
      <c r="FS321" s="22"/>
      <c r="FT321" s="22"/>
      <c r="FU321" s="22"/>
      <c r="FV321" s="22"/>
      <c r="FW321" s="22"/>
      <c r="FX321" s="22"/>
      <c r="FY321" s="22"/>
      <c r="FZ321" s="22"/>
      <c r="GA321" s="22"/>
      <c r="GB321" s="22"/>
      <c r="GC321" s="22"/>
      <c r="GD321" s="22"/>
      <c r="GE321" s="22"/>
      <c r="GF321" s="22"/>
      <c r="GG321" s="22"/>
      <c r="GH321" s="22"/>
      <c r="GI321" s="22"/>
      <c r="GJ321" s="22"/>
      <c r="GK321" s="22"/>
      <c r="GL321" s="22"/>
      <c r="GM321" s="22"/>
      <c r="GN321" s="22"/>
      <c r="GO321" s="22"/>
      <c r="GP321" s="22"/>
      <c r="GQ321" s="22"/>
      <c r="GR321" s="22"/>
      <c r="GS321" s="22"/>
      <c r="GT321" s="22"/>
      <c r="GU321" s="22"/>
      <c r="GV321" s="22"/>
      <c r="GW321" s="22"/>
      <c r="GX321" s="22"/>
      <c r="GY321" s="22"/>
      <c r="GZ321" s="22"/>
      <c r="HA321" s="22"/>
      <c r="HB321" s="22"/>
      <c r="HC321" s="22"/>
      <c r="HD321" s="22"/>
      <c r="HE321" s="22"/>
      <c r="HF321" s="22"/>
      <c r="HG321" s="22"/>
      <c r="HH321" s="22"/>
      <c r="HI321" s="22"/>
      <c r="HJ321" s="22"/>
      <c r="HK321" s="22"/>
      <c r="HL321" s="22"/>
      <c r="HM321" s="22"/>
      <c r="HN321" s="22"/>
      <c r="HO321" s="22"/>
      <c r="HP321" s="22"/>
      <c r="HQ321" s="22"/>
      <c r="HR321" s="22"/>
      <c r="HS321" s="22"/>
      <c r="HT321" s="22"/>
      <c r="HU321" s="22"/>
      <c r="HV321" s="22"/>
      <c r="HW321" s="22"/>
      <c r="HX321" s="22"/>
      <c r="HY321" s="22"/>
      <c r="HZ321" s="22"/>
      <c r="IA321" s="128"/>
      <c r="IB321" s="128"/>
      <c r="IC321" s="128"/>
      <c r="ID321" s="128"/>
      <c r="IE321" s="128"/>
      <c r="IF321" s="128"/>
      <c r="IG321" s="128"/>
      <c r="IH321" s="128"/>
      <c r="II321" s="128"/>
    </row>
    <row r="322" spans="1:243" ht="16.5" customHeight="1">
      <c r="A322" s="12"/>
      <c r="B322" s="337" t="s">
        <v>32</v>
      </c>
      <c r="C322" s="337"/>
      <c r="D322" s="108">
        <v>40</v>
      </c>
      <c r="E322" s="245">
        <v>3.04</v>
      </c>
      <c r="F322" s="245">
        <v>0.32</v>
      </c>
      <c r="G322" s="245">
        <v>19.68</v>
      </c>
      <c r="H322" s="246">
        <v>94</v>
      </c>
      <c r="I322" s="247"/>
      <c r="J322" s="231"/>
      <c r="K322" s="231"/>
      <c r="L322" s="231"/>
      <c r="M322" s="231"/>
      <c r="N322" s="231"/>
      <c r="O322" s="231"/>
      <c r="P322" s="231"/>
      <c r="Q322" s="231"/>
      <c r="R322" s="231"/>
      <c r="S322" s="231"/>
      <c r="T322" s="231"/>
      <c r="U322" s="231"/>
      <c r="V322" s="231"/>
      <c r="W322" s="231"/>
      <c r="X322" s="231"/>
      <c r="Y322" s="231"/>
      <c r="Z322" s="231"/>
      <c r="AA322" s="231"/>
      <c r="AB322" s="231"/>
      <c r="AC322" s="231"/>
      <c r="AD322" s="231"/>
      <c r="AE322" s="231"/>
      <c r="AF322" s="231"/>
      <c r="AG322" s="231"/>
      <c r="AH322" s="231"/>
      <c r="AI322" s="231"/>
      <c r="AJ322" s="231"/>
      <c r="AK322" s="231"/>
      <c r="AL322" s="231"/>
      <c r="AM322" s="231"/>
      <c r="AN322" s="231"/>
      <c r="AO322" s="231"/>
      <c r="AP322" s="231"/>
      <c r="AQ322" s="231"/>
      <c r="AR322" s="231"/>
      <c r="AS322" s="231"/>
      <c r="AT322" s="231"/>
      <c r="AU322" s="231"/>
      <c r="AV322" s="231"/>
      <c r="AW322" s="231"/>
      <c r="AX322" s="231"/>
      <c r="AY322" s="231"/>
      <c r="AZ322" s="231"/>
      <c r="BA322" s="231"/>
      <c r="BB322" s="231"/>
      <c r="BC322" s="231"/>
      <c r="BD322" s="231"/>
      <c r="BE322" s="231"/>
      <c r="BF322" s="231"/>
      <c r="BG322" s="231"/>
      <c r="BH322" s="231"/>
      <c r="BI322" s="231"/>
      <c r="BJ322" s="231"/>
      <c r="BK322" s="231"/>
      <c r="BL322" s="231"/>
      <c r="BM322" s="231"/>
      <c r="BN322" s="231"/>
      <c r="BO322" s="231"/>
      <c r="BP322" s="231"/>
      <c r="BQ322" s="231"/>
      <c r="BR322" s="231"/>
      <c r="BS322" s="231"/>
      <c r="BT322" s="231"/>
      <c r="BU322" s="231"/>
      <c r="BV322" s="231"/>
      <c r="BW322" s="231"/>
      <c r="BX322" s="231"/>
      <c r="BY322" s="231"/>
      <c r="BZ322" s="231"/>
      <c r="CA322" s="231"/>
      <c r="CB322" s="231"/>
      <c r="CC322" s="231"/>
      <c r="CD322" s="231"/>
      <c r="CE322" s="231"/>
      <c r="CF322" s="231"/>
      <c r="CG322" s="231"/>
      <c r="CH322" s="231"/>
      <c r="CI322" s="231"/>
      <c r="CJ322" s="231"/>
      <c r="CK322" s="231"/>
      <c r="CL322" s="231"/>
      <c r="CM322" s="231"/>
      <c r="CN322" s="231"/>
      <c r="CO322" s="231"/>
      <c r="CP322" s="231"/>
      <c r="CQ322" s="231"/>
      <c r="CR322" s="231"/>
      <c r="CS322" s="231"/>
      <c r="CT322" s="231"/>
      <c r="CU322" s="231"/>
      <c r="CV322" s="231"/>
      <c r="CW322" s="231"/>
      <c r="CX322" s="231"/>
      <c r="CY322" s="231"/>
      <c r="CZ322" s="231"/>
      <c r="DA322" s="231"/>
      <c r="DB322" s="231"/>
      <c r="DC322" s="231"/>
      <c r="DD322" s="231"/>
      <c r="DE322" s="231"/>
      <c r="DF322" s="231"/>
      <c r="DG322" s="231"/>
      <c r="DH322" s="231"/>
      <c r="DI322" s="231"/>
      <c r="DJ322" s="231"/>
      <c r="DK322" s="231"/>
      <c r="DL322" s="231"/>
      <c r="DM322" s="231"/>
      <c r="DN322" s="231"/>
      <c r="DO322" s="231"/>
      <c r="DP322" s="231"/>
      <c r="DQ322" s="231"/>
      <c r="DR322" s="231"/>
      <c r="DS322" s="231"/>
      <c r="DT322" s="231"/>
      <c r="DU322" s="231"/>
      <c r="DV322" s="231"/>
      <c r="DW322" s="231"/>
      <c r="DX322" s="231"/>
      <c r="DY322" s="231"/>
      <c r="DZ322" s="231"/>
      <c r="EA322" s="231"/>
      <c r="EB322" s="231"/>
      <c r="EC322" s="231"/>
      <c r="ED322" s="231"/>
      <c r="EE322" s="231"/>
      <c r="EF322" s="231"/>
      <c r="EG322" s="231"/>
      <c r="EH322" s="231"/>
      <c r="EI322" s="231"/>
      <c r="EJ322" s="231"/>
      <c r="EK322" s="231"/>
      <c r="EL322" s="231"/>
      <c r="EM322" s="231"/>
      <c r="EN322" s="231"/>
      <c r="EO322" s="231"/>
      <c r="EP322" s="231"/>
      <c r="EQ322" s="231"/>
      <c r="ER322" s="231"/>
      <c r="ES322" s="231"/>
      <c r="ET322" s="231"/>
      <c r="EU322" s="231"/>
      <c r="EV322" s="231"/>
      <c r="EW322" s="231"/>
      <c r="EX322" s="231"/>
      <c r="EY322" s="231"/>
      <c r="EZ322" s="231"/>
      <c r="FA322" s="231"/>
      <c r="FB322" s="231"/>
      <c r="FC322" s="231"/>
      <c r="FD322" s="231"/>
      <c r="FE322" s="231"/>
      <c r="FF322" s="231"/>
      <c r="FG322" s="231"/>
      <c r="FH322" s="231"/>
      <c r="FI322" s="231"/>
      <c r="FJ322" s="231"/>
      <c r="FK322" s="231"/>
      <c r="FL322" s="231"/>
      <c r="FM322" s="231"/>
      <c r="FN322" s="231"/>
      <c r="FO322" s="231"/>
      <c r="FP322" s="231"/>
      <c r="FQ322" s="231"/>
      <c r="FR322" s="231"/>
      <c r="FS322" s="231"/>
      <c r="FT322" s="231"/>
      <c r="FU322" s="231"/>
      <c r="FV322" s="231"/>
      <c r="FW322" s="231"/>
      <c r="FX322" s="231"/>
      <c r="FY322" s="231"/>
      <c r="FZ322" s="231"/>
      <c r="GA322" s="231"/>
      <c r="GB322" s="231"/>
      <c r="GC322" s="231"/>
      <c r="GD322" s="231"/>
      <c r="GE322" s="231"/>
      <c r="GF322" s="231"/>
      <c r="GG322" s="231"/>
      <c r="GH322" s="231"/>
      <c r="GI322" s="231"/>
      <c r="GJ322" s="231"/>
      <c r="GK322" s="231"/>
      <c r="GL322" s="231"/>
      <c r="GM322" s="231"/>
      <c r="GN322" s="231"/>
      <c r="GO322" s="231"/>
      <c r="GP322" s="231"/>
      <c r="GQ322" s="231"/>
      <c r="GR322" s="231"/>
      <c r="GS322" s="231"/>
      <c r="GT322" s="231"/>
      <c r="GU322" s="231"/>
      <c r="GV322" s="231"/>
      <c r="GW322" s="231"/>
      <c r="GX322" s="231"/>
      <c r="GY322" s="231"/>
      <c r="GZ322" s="231"/>
      <c r="HA322" s="231"/>
      <c r="HB322" s="231"/>
      <c r="HC322" s="231"/>
      <c r="HD322" s="231"/>
      <c r="HE322" s="231"/>
      <c r="HF322" s="231"/>
      <c r="HG322" s="231"/>
      <c r="HH322" s="231"/>
      <c r="HI322" s="231"/>
      <c r="HJ322" s="231"/>
      <c r="HK322" s="231"/>
      <c r="HL322" s="231"/>
      <c r="HM322" s="231"/>
      <c r="HN322" s="231"/>
      <c r="HO322" s="231"/>
      <c r="HP322" s="231"/>
      <c r="HQ322" s="231"/>
      <c r="HR322" s="231"/>
      <c r="HS322" s="231"/>
      <c r="HT322" s="231"/>
      <c r="HU322" s="231"/>
      <c r="HV322" s="231"/>
      <c r="HW322" s="231"/>
      <c r="HX322" s="231"/>
      <c r="HY322" s="231"/>
      <c r="HZ322" s="231"/>
      <c r="IA322" s="231"/>
      <c r="IB322" s="231"/>
      <c r="IC322" s="231"/>
      <c r="ID322" s="231"/>
      <c r="IE322" s="231"/>
      <c r="IF322" s="231"/>
      <c r="IG322" s="231"/>
      <c r="IH322" s="231"/>
      <c r="II322" s="231"/>
    </row>
    <row r="323" spans="1:243" ht="15.6">
      <c r="A323" s="331" t="s">
        <v>15</v>
      </c>
      <c r="B323" s="331"/>
      <c r="C323" s="331"/>
      <c r="D323" s="331"/>
      <c r="E323" s="248">
        <v>21.89</v>
      </c>
      <c r="F323" s="248">
        <v>26.14</v>
      </c>
      <c r="G323" s="248">
        <v>106.84</v>
      </c>
      <c r="H323" s="249">
        <v>749.04</v>
      </c>
      <c r="I323" s="250"/>
      <c r="J323" s="241"/>
      <c r="K323" s="241"/>
      <c r="L323" s="241"/>
      <c r="M323" s="241"/>
      <c r="N323" s="241"/>
      <c r="O323" s="241"/>
      <c r="P323" s="241"/>
      <c r="Q323" s="241"/>
      <c r="R323" s="241"/>
      <c r="S323" s="241"/>
      <c r="T323" s="241"/>
      <c r="U323" s="241"/>
      <c r="V323" s="241"/>
      <c r="W323" s="241"/>
      <c r="X323" s="241"/>
      <c r="Y323" s="241"/>
      <c r="Z323" s="241"/>
      <c r="AA323" s="241"/>
      <c r="AB323" s="241"/>
      <c r="AC323" s="241"/>
      <c r="AD323" s="241"/>
      <c r="AE323" s="241"/>
      <c r="AF323" s="241"/>
      <c r="AG323" s="241"/>
      <c r="AH323" s="241"/>
      <c r="AI323" s="241"/>
      <c r="AJ323" s="241"/>
      <c r="AK323" s="241"/>
      <c r="AL323" s="241"/>
      <c r="AM323" s="241"/>
      <c r="AN323" s="241"/>
      <c r="AO323" s="241"/>
      <c r="AP323" s="241"/>
      <c r="AQ323" s="241"/>
      <c r="AR323" s="241"/>
      <c r="AS323" s="241"/>
      <c r="AT323" s="241"/>
      <c r="AU323" s="241"/>
      <c r="AV323" s="241"/>
      <c r="AW323" s="241"/>
      <c r="AX323" s="241"/>
      <c r="AY323" s="241"/>
      <c r="AZ323" s="241"/>
      <c r="BA323" s="241"/>
      <c r="BB323" s="241"/>
      <c r="BC323" s="241"/>
      <c r="BD323" s="241"/>
      <c r="BE323" s="241"/>
      <c r="BF323" s="241"/>
      <c r="BG323" s="241"/>
      <c r="BH323" s="241"/>
      <c r="BI323" s="241"/>
      <c r="BJ323" s="241"/>
      <c r="BK323" s="241"/>
      <c r="BL323" s="241"/>
      <c r="BM323" s="241"/>
      <c r="BN323" s="241"/>
      <c r="BO323" s="241"/>
      <c r="BP323" s="241"/>
      <c r="BQ323" s="241"/>
      <c r="BR323" s="241"/>
      <c r="BS323" s="241"/>
      <c r="BT323" s="241"/>
      <c r="BU323" s="241"/>
      <c r="BV323" s="241"/>
      <c r="BW323" s="241"/>
      <c r="BX323" s="241"/>
      <c r="BY323" s="241"/>
      <c r="BZ323" s="241"/>
      <c r="CA323" s="241"/>
      <c r="CB323" s="241"/>
      <c r="CC323" s="241"/>
      <c r="CD323" s="241"/>
      <c r="CE323" s="241"/>
      <c r="CF323" s="241"/>
      <c r="CG323" s="241"/>
      <c r="CH323" s="241"/>
      <c r="CI323" s="241"/>
      <c r="CJ323" s="241"/>
      <c r="CK323" s="241"/>
      <c r="CL323" s="241"/>
      <c r="CM323" s="241"/>
      <c r="CN323" s="241"/>
      <c r="CO323" s="241"/>
      <c r="CP323" s="241"/>
      <c r="CQ323" s="241"/>
      <c r="CR323" s="241"/>
      <c r="CS323" s="241"/>
      <c r="CT323" s="241"/>
      <c r="CU323" s="241"/>
      <c r="CV323" s="241"/>
      <c r="CW323" s="241"/>
      <c r="CX323" s="241"/>
      <c r="CY323" s="241"/>
      <c r="CZ323" s="241"/>
      <c r="DA323" s="241"/>
      <c r="DB323" s="241"/>
      <c r="DC323" s="241"/>
      <c r="DD323" s="241"/>
      <c r="DE323" s="241"/>
      <c r="DF323" s="241"/>
      <c r="DG323" s="241"/>
      <c r="DH323" s="241"/>
      <c r="DI323" s="241"/>
      <c r="DJ323" s="241"/>
      <c r="DK323" s="241"/>
      <c r="DL323" s="241"/>
      <c r="DM323" s="241"/>
      <c r="DN323" s="241"/>
      <c r="DO323" s="241"/>
      <c r="DP323" s="241"/>
      <c r="DQ323" s="241"/>
      <c r="DR323" s="241"/>
      <c r="DS323" s="241"/>
      <c r="DT323" s="241"/>
      <c r="DU323" s="241"/>
      <c r="DV323" s="241"/>
      <c r="DW323" s="241"/>
      <c r="DX323" s="241"/>
      <c r="DY323" s="241"/>
      <c r="DZ323" s="241"/>
      <c r="EA323" s="241"/>
      <c r="EB323" s="241"/>
      <c r="EC323" s="241"/>
      <c r="ED323" s="241"/>
      <c r="EE323" s="241"/>
      <c r="EF323" s="241"/>
      <c r="EG323" s="241"/>
      <c r="EH323" s="241"/>
      <c r="EI323" s="241"/>
      <c r="EJ323" s="241"/>
      <c r="EK323" s="241"/>
      <c r="EL323" s="241"/>
      <c r="EM323" s="241"/>
      <c r="EN323" s="241"/>
      <c r="EO323" s="241"/>
      <c r="EP323" s="241"/>
      <c r="EQ323" s="241"/>
      <c r="ER323" s="241"/>
      <c r="ES323" s="241"/>
      <c r="ET323" s="241"/>
      <c r="EU323" s="241"/>
      <c r="EV323" s="241"/>
      <c r="EW323" s="241"/>
      <c r="EX323" s="241"/>
      <c r="EY323" s="241"/>
      <c r="EZ323" s="241"/>
      <c r="FA323" s="241"/>
      <c r="FB323" s="241"/>
      <c r="FC323" s="241"/>
      <c r="FD323" s="241"/>
      <c r="FE323" s="241"/>
      <c r="FF323" s="241"/>
      <c r="FG323" s="241"/>
      <c r="FH323" s="241"/>
      <c r="FI323" s="241"/>
      <c r="FJ323" s="241"/>
      <c r="FK323" s="241"/>
      <c r="FL323" s="241"/>
      <c r="FM323" s="241"/>
      <c r="FN323" s="241"/>
      <c r="FO323" s="241"/>
      <c r="FP323" s="241"/>
      <c r="FQ323" s="241"/>
      <c r="FR323" s="241"/>
      <c r="FS323" s="241"/>
      <c r="FT323" s="241"/>
      <c r="FU323" s="241"/>
      <c r="FV323" s="241"/>
      <c r="FW323" s="241"/>
      <c r="FX323" s="241"/>
      <c r="FY323" s="241"/>
      <c r="FZ323" s="241"/>
      <c r="GA323" s="241"/>
      <c r="GB323" s="241"/>
      <c r="GC323" s="241"/>
      <c r="GD323" s="241"/>
      <c r="GE323" s="241"/>
      <c r="GF323" s="241"/>
      <c r="GG323" s="241"/>
      <c r="GH323" s="241"/>
      <c r="GI323" s="241"/>
      <c r="GJ323" s="241"/>
      <c r="GK323" s="241"/>
      <c r="GL323" s="241"/>
      <c r="GM323" s="241"/>
      <c r="GN323" s="241"/>
      <c r="GO323" s="241"/>
      <c r="GP323" s="241"/>
      <c r="GQ323" s="241"/>
      <c r="GR323" s="241"/>
      <c r="GS323" s="241"/>
      <c r="GT323" s="241"/>
      <c r="GU323" s="241"/>
      <c r="GV323" s="241"/>
      <c r="GW323" s="241"/>
      <c r="GX323" s="241"/>
      <c r="GY323" s="241"/>
      <c r="GZ323" s="241"/>
      <c r="HA323" s="241"/>
      <c r="HB323" s="241"/>
      <c r="HC323" s="241"/>
      <c r="HD323" s="241"/>
      <c r="HE323" s="241"/>
      <c r="HF323" s="241"/>
      <c r="HG323" s="241"/>
      <c r="HH323" s="241"/>
      <c r="HI323" s="241"/>
      <c r="HJ323" s="241"/>
      <c r="HK323" s="241"/>
      <c r="HL323" s="241"/>
      <c r="HM323" s="241"/>
      <c r="HN323" s="241"/>
      <c r="HO323" s="241"/>
      <c r="HP323" s="241"/>
      <c r="HQ323" s="241"/>
      <c r="HR323" s="241"/>
      <c r="HS323" s="241"/>
      <c r="HT323" s="241"/>
      <c r="HU323" s="241"/>
      <c r="HV323" s="241"/>
      <c r="HW323" s="241"/>
      <c r="HX323" s="241"/>
      <c r="HY323" s="241"/>
      <c r="HZ323" s="241"/>
      <c r="IA323" s="241"/>
      <c r="IB323" s="241"/>
      <c r="IC323" s="241"/>
      <c r="ID323" s="241"/>
      <c r="IE323" s="241"/>
      <c r="IF323" s="241"/>
      <c r="IG323" s="241"/>
      <c r="IH323" s="241"/>
      <c r="II323" s="241"/>
    </row>
    <row r="324" spans="1:243" ht="16.5" customHeight="1">
      <c r="A324" s="338" t="s">
        <v>16</v>
      </c>
      <c r="B324" s="338"/>
      <c r="C324" s="338"/>
      <c r="D324" s="338"/>
      <c r="E324" s="338"/>
      <c r="F324" s="338"/>
      <c r="G324" s="338"/>
      <c r="H324" s="338"/>
      <c r="I324" s="338"/>
      <c r="J324" s="241"/>
      <c r="K324" s="241"/>
      <c r="L324" s="241"/>
      <c r="M324" s="241"/>
      <c r="N324" s="241"/>
      <c r="O324" s="241"/>
      <c r="P324" s="241"/>
      <c r="Q324" s="241"/>
      <c r="R324" s="241"/>
      <c r="S324" s="241"/>
      <c r="T324" s="241"/>
      <c r="U324" s="241"/>
      <c r="V324" s="241"/>
      <c r="W324" s="241"/>
      <c r="X324" s="241"/>
      <c r="Y324" s="241"/>
      <c r="Z324" s="241"/>
      <c r="AA324" s="241"/>
      <c r="AB324" s="241"/>
      <c r="AC324" s="241"/>
      <c r="AD324" s="241"/>
      <c r="AE324" s="241"/>
      <c r="AF324" s="241"/>
      <c r="AG324" s="241"/>
      <c r="AH324" s="241"/>
      <c r="AI324" s="241"/>
      <c r="AJ324" s="241"/>
      <c r="AK324" s="241"/>
      <c r="AL324" s="241"/>
      <c r="AM324" s="241"/>
      <c r="AN324" s="241"/>
      <c r="AO324" s="241"/>
      <c r="AP324" s="241"/>
      <c r="AQ324" s="241"/>
      <c r="AR324" s="241"/>
      <c r="AS324" s="241"/>
      <c r="AT324" s="241"/>
      <c r="AU324" s="241"/>
      <c r="AV324" s="241"/>
      <c r="AW324" s="241"/>
      <c r="AX324" s="241"/>
      <c r="AY324" s="241"/>
      <c r="AZ324" s="241"/>
      <c r="BA324" s="241"/>
      <c r="BB324" s="241"/>
      <c r="BC324" s="241"/>
      <c r="BD324" s="241"/>
      <c r="BE324" s="241"/>
      <c r="BF324" s="241"/>
      <c r="BG324" s="241"/>
      <c r="BH324" s="241"/>
      <c r="BI324" s="241"/>
      <c r="BJ324" s="241"/>
      <c r="BK324" s="241"/>
      <c r="BL324" s="241"/>
      <c r="BM324" s="241"/>
      <c r="BN324" s="241"/>
      <c r="BO324" s="241"/>
      <c r="BP324" s="241"/>
      <c r="BQ324" s="241"/>
      <c r="BR324" s="241"/>
      <c r="BS324" s="241"/>
      <c r="BT324" s="241"/>
      <c r="BU324" s="241"/>
      <c r="BV324" s="241"/>
      <c r="BW324" s="241"/>
      <c r="BX324" s="241"/>
      <c r="BY324" s="241"/>
      <c r="BZ324" s="241"/>
      <c r="CA324" s="241"/>
      <c r="CB324" s="241"/>
      <c r="CC324" s="241"/>
      <c r="CD324" s="241"/>
      <c r="CE324" s="241"/>
      <c r="CF324" s="241"/>
      <c r="CG324" s="241"/>
      <c r="CH324" s="241"/>
      <c r="CI324" s="241"/>
      <c r="CJ324" s="241"/>
      <c r="CK324" s="241"/>
      <c r="CL324" s="241"/>
      <c r="CM324" s="241"/>
      <c r="CN324" s="241"/>
      <c r="CO324" s="241"/>
      <c r="CP324" s="241"/>
      <c r="CQ324" s="241"/>
      <c r="CR324" s="241"/>
      <c r="CS324" s="241"/>
      <c r="CT324" s="241"/>
      <c r="CU324" s="241"/>
      <c r="CV324" s="241"/>
      <c r="CW324" s="241"/>
      <c r="CX324" s="241"/>
      <c r="CY324" s="241"/>
      <c r="CZ324" s="241"/>
      <c r="DA324" s="241"/>
      <c r="DB324" s="241"/>
      <c r="DC324" s="241"/>
      <c r="DD324" s="241"/>
      <c r="DE324" s="241"/>
      <c r="DF324" s="241"/>
      <c r="DG324" s="241"/>
      <c r="DH324" s="241"/>
      <c r="DI324" s="241"/>
      <c r="DJ324" s="241"/>
      <c r="DK324" s="241"/>
      <c r="DL324" s="241"/>
      <c r="DM324" s="241"/>
      <c r="DN324" s="241"/>
      <c r="DO324" s="241"/>
      <c r="DP324" s="241"/>
      <c r="DQ324" s="241"/>
      <c r="DR324" s="241"/>
      <c r="DS324" s="241"/>
      <c r="DT324" s="241"/>
      <c r="DU324" s="241"/>
      <c r="DV324" s="241"/>
      <c r="DW324" s="241"/>
      <c r="DX324" s="241"/>
      <c r="DY324" s="241"/>
      <c r="DZ324" s="241"/>
      <c r="EA324" s="241"/>
      <c r="EB324" s="241"/>
      <c r="EC324" s="241"/>
      <c r="ED324" s="241"/>
      <c r="EE324" s="241"/>
      <c r="EF324" s="241"/>
      <c r="EG324" s="241"/>
      <c r="EH324" s="241"/>
      <c r="EI324" s="241"/>
      <c r="EJ324" s="241"/>
      <c r="EK324" s="241"/>
      <c r="EL324" s="241"/>
      <c r="EM324" s="241"/>
      <c r="EN324" s="241"/>
      <c r="EO324" s="241"/>
      <c r="EP324" s="241"/>
      <c r="EQ324" s="241"/>
      <c r="ER324" s="241"/>
      <c r="ES324" s="241"/>
      <c r="ET324" s="241"/>
      <c r="EU324" s="241"/>
      <c r="EV324" s="241"/>
      <c r="EW324" s="241"/>
      <c r="EX324" s="241"/>
      <c r="EY324" s="241"/>
      <c r="EZ324" s="241"/>
      <c r="FA324" s="241"/>
      <c r="FB324" s="241"/>
      <c r="FC324" s="241"/>
      <c r="FD324" s="241"/>
      <c r="FE324" s="241"/>
      <c r="FF324" s="241"/>
      <c r="FG324" s="241"/>
      <c r="FH324" s="241"/>
      <c r="FI324" s="241"/>
      <c r="FJ324" s="241"/>
      <c r="FK324" s="241"/>
      <c r="FL324" s="241"/>
      <c r="FM324" s="241"/>
      <c r="FN324" s="241"/>
      <c r="FO324" s="241"/>
      <c r="FP324" s="241"/>
      <c r="FQ324" s="241"/>
      <c r="FR324" s="241"/>
      <c r="FS324" s="241"/>
      <c r="FT324" s="241"/>
      <c r="FU324" s="241"/>
      <c r="FV324" s="241"/>
      <c r="FW324" s="241"/>
      <c r="FX324" s="241"/>
      <c r="FY324" s="241"/>
      <c r="FZ324" s="241"/>
      <c r="GA324" s="241"/>
      <c r="GB324" s="241"/>
      <c r="GC324" s="241"/>
      <c r="GD324" s="241"/>
      <c r="GE324" s="241"/>
      <c r="GF324" s="241"/>
      <c r="GG324" s="241"/>
      <c r="GH324" s="241"/>
      <c r="GI324" s="241"/>
      <c r="GJ324" s="241"/>
      <c r="GK324" s="241"/>
      <c r="GL324" s="241"/>
      <c r="GM324" s="241"/>
      <c r="GN324" s="241"/>
      <c r="GO324" s="241"/>
      <c r="GP324" s="241"/>
      <c r="GQ324" s="241"/>
      <c r="GR324" s="241"/>
      <c r="GS324" s="241"/>
      <c r="GT324" s="241"/>
      <c r="GU324" s="241"/>
      <c r="GV324" s="241"/>
      <c r="GW324" s="241"/>
      <c r="GX324" s="241"/>
      <c r="GY324" s="241"/>
      <c r="GZ324" s="241"/>
      <c r="HA324" s="241"/>
      <c r="HB324" s="241"/>
      <c r="HC324" s="241"/>
      <c r="HD324" s="241"/>
      <c r="HE324" s="241"/>
      <c r="HF324" s="241"/>
      <c r="HG324" s="241"/>
      <c r="HH324" s="241"/>
      <c r="HI324" s="241"/>
      <c r="HJ324" s="241"/>
      <c r="HK324" s="241"/>
      <c r="HL324" s="241"/>
      <c r="HM324" s="241"/>
      <c r="HN324" s="241"/>
      <c r="HO324" s="241"/>
      <c r="HP324" s="241"/>
      <c r="HQ324" s="241"/>
      <c r="HR324" s="241"/>
      <c r="HS324" s="241"/>
      <c r="HT324" s="241"/>
      <c r="HU324" s="241"/>
      <c r="HV324" s="241"/>
      <c r="HW324" s="241"/>
      <c r="HX324" s="241"/>
      <c r="HY324" s="241"/>
      <c r="HZ324" s="241"/>
      <c r="IA324" s="241"/>
      <c r="IB324" s="241"/>
      <c r="IC324" s="241"/>
      <c r="ID324" s="241"/>
      <c r="IE324" s="241"/>
      <c r="IF324" s="241"/>
      <c r="IG324" s="241"/>
      <c r="IH324" s="241"/>
      <c r="II324" s="241"/>
    </row>
    <row r="325" spans="1:243" ht="15.75" customHeight="1">
      <c r="A325" s="147"/>
      <c r="B325" s="339" t="s">
        <v>17</v>
      </c>
      <c r="C325" s="339"/>
      <c r="D325" s="28">
        <v>100</v>
      </c>
      <c r="E325" s="130">
        <v>1.1000000000000001</v>
      </c>
      <c r="F325" s="130">
        <v>0.1</v>
      </c>
      <c r="G325" s="130">
        <v>3.8</v>
      </c>
      <c r="H325" s="131">
        <v>22</v>
      </c>
      <c r="I325" s="31">
        <v>52</v>
      </c>
      <c r="J325" s="231"/>
      <c r="K325" s="231"/>
      <c r="L325" s="231"/>
      <c r="M325" s="231"/>
      <c r="N325" s="231"/>
      <c r="O325" s="231"/>
      <c r="P325" s="231"/>
      <c r="Q325" s="231"/>
      <c r="R325" s="231"/>
      <c r="S325" s="231"/>
      <c r="T325" s="231"/>
      <c r="U325" s="231"/>
      <c r="V325" s="231"/>
      <c r="W325" s="231"/>
      <c r="X325" s="231"/>
      <c r="Y325" s="231"/>
      <c r="Z325" s="231"/>
      <c r="AA325" s="231"/>
      <c r="AB325" s="231"/>
      <c r="AC325" s="231"/>
      <c r="AD325" s="231"/>
      <c r="AE325" s="231"/>
      <c r="AF325" s="231"/>
      <c r="AG325" s="231"/>
      <c r="AH325" s="231"/>
      <c r="AI325" s="231"/>
      <c r="AJ325" s="231"/>
      <c r="AK325" s="231"/>
      <c r="AL325" s="231"/>
      <c r="AM325" s="231"/>
      <c r="AN325" s="231"/>
      <c r="AO325" s="231"/>
      <c r="AP325" s="231"/>
      <c r="AQ325" s="231"/>
      <c r="AR325" s="231"/>
      <c r="AS325" s="231"/>
      <c r="AT325" s="231"/>
      <c r="AU325" s="231"/>
      <c r="AV325" s="231"/>
      <c r="AW325" s="231"/>
      <c r="AX325" s="231"/>
      <c r="AY325" s="231"/>
      <c r="AZ325" s="231"/>
      <c r="BA325" s="231"/>
      <c r="BB325" s="231"/>
      <c r="BC325" s="231"/>
      <c r="BD325" s="231"/>
      <c r="BE325" s="231"/>
      <c r="BF325" s="231"/>
      <c r="BG325" s="231"/>
      <c r="BH325" s="231"/>
      <c r="BI325" s="231"/>
      <c r="BJ325" s="231"/>
      <c r="BK325" s="231"/>
      <c r="BL325" s="231"/>
      <c r="BM325" s="231"/>
      <c r="BN325" s="231"/>
      <c r="BO325" s="231"/>
      <c r="BP325" s="231"/>
      <c r="BQ325" s="231"/>
      <c r="BR325" s="231"/>
      <c r="BS325" s="231"/>
      <c r="BT325" s="231"/>
      <c r="BU325" s="231"/>
      <c r="BV325" s="231"/>
      <c r="BW325" s="231"/>
      <c r="BX325" s="231"/>
      <c r="BY325" s="231"/>
      <c r="BZ325" s="231"/>
      <c r="CA325" s="231"/>
      <c r="CB325" s="231"/>
      <c r="CC325" s="231"/>
      <c r="CD325" s="231"/>
      <c r="CE325" s="231"/>
      <c r="CF325" s="231"/>
      <c r="CG325" s="231"/>
      <c r="CH325" s="231"/>
      <c r="CI325" s="231"/>
      <c r="CJ325" s="231"/>
      <c r="CK325" s="231"/>
      <c r="CL325" s="231"/>
      <c r="CM325" s="231"/>
      <c r="CN325" s="231"/>
      <c r="CO325" s="231"/>
      <c r="CP325" s="231"/>
      <c r="CQ325" s="231"/>
      <c r="CR325" s="231"/>
      <c r="CS325" s="231"/>
      <c r="CT325" s="231"/>
      <c r="CU325" s="231"/>
      <c r="CV325" s="231"/>
      <c r="CW325" s="231"/>
      <c r="CX325" s="231"/>
      <c r="CY325" s="231"/>
      <c r="CZ325" s="231"/>
      <c r="DA325" s="231"/>
      <c r="DB325" s="231"/>
      <c r="DC325" s="231"/>
      <c r="DD325" s="231"/>
      <c r="DE325" s="231"/>
      <c r="DF325" s="231"/>
      <c r="DG325" s="231"/>
      <c r="DH325" s="231"/>
      <c r="DI325" s="231"/>
      <c r="DJ325" s="231"/>
      <c r="DK325" s="231"/>
      <c r="DL325" s="231"/>
      <c r="DM325" s="231"/>
      <c r="DN325" s="231"/>
      <c r="DO325" s="231"/>
      <c r="DP325" s="231"/>
      <c r="DQ325" s="231"/>
      <c r="DR325" s="231"/>
      <c r="DS325" s="231"/>
      <c r="DT325" s="231"/>
      <c r="DU325" s="231"/>
      <c r="DV325" s="231"/>
      <c r="DW325" s="231"/>
      <c r="DX325" s="231"/>
      <c r="DY325" s="231"/>
      <c r="DZ325" s="231"/>
      <c r="EA325" s="231"/>
      <c r="EB325" s="231"/>
      <c r="EC325" s="231"/>
      <c r="ED325" s="231"/>
      <c r="EE325" s="231"/>
      <c r="EF325" s="231"/>
      <c r="EG325" s="231"/>
      <c r="EH325" s="231"/>
      <c r="EI325" s="231"/>
      <c r="EJ325" s="231"/>
      <c r="EK325" s="231"/>
      <c r="EL325" s="231"/>
      <c r="EM325" s="231"/>
      <c r="EN325" s="231"/>
      <c r="EO325" s="231"/>
      <c r="EP325" s="231"/>
      <c r="EQ325" s="231"/>
      <c r="ER325" s="231"/>
      <c r="ES325" s="231"/>
      <c r="ET325" s="231"/>
      <c r="EU325" s="231"/>
      <c r="EV325" s="231"/>
      <c r="EW325" s="231"/>
      <c r="EX325" s="231"/>
      <c r="EY325" s="231"/>
      <c r="EZ325" s="231"/>
      <c r="FA325" s="231"/>
      <c r="FB325" s="231"/>
      <c r="FC325" s="231"/>
      <c r="FD325" s="231"/>
      <c r="FE325" s="231"/>
      <c r="FF325" s="231"/>
      <c r="FG325" s="231"/>
      <c r="FH325" s="231"/>
      <c r="FI325" s="231"/>
      <c r="FJ325" s="231"/>
      <c r="FK325" s="231"/>
      <c r="FL325" s="231"/>
      <c r="FM325" s="231"/>
      <c r="FN325" s="231"/>
      <c r="FO325" s="231"/>
      <c r="FP325" s="231"/>
      <c r="FQ325" s="231"/>
      <c r="FR325" s="231"/>
      <c r="FS325" s="231"/>
      <c r="FT325" s="231"/>
      <c r="FU325" s="231"/>
      <c r="FV325" s="231"/>
      <c r="FW325" s="231"/>
      <c r="FX325" s="231"/>
      <c r="FY325" s="231"/>
      <c r="FZ325" s="231"/>
      <c r="GA325" s="231"/>
      <c r="GB325" s="231"/>
      <c r="GC325" s="231"/>
      <c r="GD325" s="231"/>
      <c r="GE325" s="231"/>
      <c r="GF325" s="231"/>
      <c r="GG325" s="231"/>
      <c r="GH325" s="231"/>
      <c r="GI325" s="231"/>
      <c r="GJ325" s="231"/>
      <c r="GK325" s="231"/>
      <c r="GL325" s="231"/>
      <c r="GM325" s="231"/>
      <c r="GN325" s="231"/>
      <c r="GO325" s="231"/>
      <c r="GP325" s="231"/>
      <c r="GQ325" s="231"/>
      <c r="GR325" s="231"/>
      <c r="GS325" s="231"/>
      <c r="GT325" s="231"/>
      <c r="GU325" s="231"/>
      <c r="GV325" s="231"/>
      <c r="GW325" s="231"/>
      <c r="GX325" s="231"/>
      <c r="GY325" s="231"/>
      <c r="GZ325" s="231"/>
      <c r="HA325" s="231"/>
      <c r="HB325" s="231"/>
      <c r="HC325" s="231"/>
      <c r="HD325" s="231"/>
      <c r="HE325" s="231"/>
      <c r="HF325" s="231"/>
      <c r="HG325" s="231"/>
      <c r="HH325" s="231"/>
      <c r="HI325" s="231"/>
      <c r="HJ325" s="231"/>
      <c r="HK325" s="231"/>
      <c r="HL325" s="231"/>
      <c r="HM325" s="231"/>
      <c r="HN325" s="231"/>
      <c r="HO325" s="231"/>
      <c r="HP325" s="231"/>
      <c r="HQ325" s="231"/>
      <c r="HR325" s="231"/>
      <c r="HS325" s="231"/>
      <c r="HT325" s="231"/>
      <c r="HU325" s="231"/>
      <c r="HV325" s="231"/>
      <c r="HW325" s="231"/>
      <c r="HX325" s="231"/>
      <c r="HY325" s="231"/>
      <c r="HZ325" s="231"/>
      <c r="IA325" s="231"/>
      <c r="IB325" s="231"/>
      <c r="IC325" s="231"/>
      <c r="ID325" s="231"/>
      <c r="IE325" s="231"/>
      <c r="IF325" s="231"/>
      <c r="IG325" s="231"/>
      <c r="IH325" s="231"/>
      <c r="II325" s="231"/>
    </row>
    <row r="326" spans="1:243" ht="15.75" customHeight="1">
      <c r="A326" s="12"/>
      <c r="B326" s="329" t="s">
        <v>103</v>
      </c>
      <c r="C326" s="329"/>
      <c r="D326" s="13">
        <v>250</v>
      </c>
      <c r="E326" s="34">
        <v>3.55</v>
      </c>
      <c r="F326" s="34">
        <v>5.1100000000000003</v>
      </c>
      <c r="G326" s="34">
        <v>14.16</v>
      </c>
      <c r="H326" s="70">
        <v>131.88999999999999</v>
      </c>
      <c r="I326" s="36">
        <v>84</v>
      </c>
      <c r="J326" s="231"/>
      <c r="K326" s="231"/>
      <c r="L326" s="231"/>
      <c r="M326" s="231"/>
      <c r="N326" s="231"/>
      <c r="O326" s="231"/>
      <c r="P326" s="231"/>
      <c r="Q326" s="231"/>
      <c r="R326" s="231"/>
      <c r="S326" s="231"/>
      <c r="T326" s="231"/>
      <c r="U326" s="231"/>
      <c r="V326" s="231"/>
      <c r="W326" s="231"/>
      <c r="X326" s="231"/>
      <c r="Y326" s="231"/>
      <c r="Z326" s="231"/>
      <c r="AA326" s="231"/>
      <c r="AB326" s="231"/>
      <c r="AC326" s="231"/>
      <c r="AD326" s="231"/>
      <c r="AE326" s="231"/>
      <c r="AF326" s="231"/>
      <c r="AG326" s="231"/>
      <c r="AH326" s="231"/>
      <c r="AI326" s="231"/>
      <c r="AJ326" s="231"/>
      <c r="AK326" s="231"/>
      <c r="AL326" s="231"/>
      <c r="AM326" s="231"/>
      <c r="AN326" s="231"/>
      <c r="AO326" s="231"/>
      <c r="AP326" s="231"/>
      <c r="AQ326" s="231"/>
      <c r="AR326" s="231"/>
      <c r="AS326" s="231"/>
      <c r="AT326" s="231"/>
      <c r="AU326" s="231"/>
      <c r="AV326" s="231"/>
      <c r="AW326" s="231"/>
      <c r="AX326" s="231"/>
      <c r="AY326" s="231"/>
      <c r="AZ326" s="231"/>
      <c r="BA326" s="231"/>
      <c r="BB326" s="231"/>
      <c r="BC326" s="231"/>
      <c r="BD326" s="231"/>
      <c r="BE326" s="231"/>
      <c r="BF326" s="231"/>
      <c r="BG326" s="231"/>
      <c r="BH326" s="231"/>
      <c r="BI326" s="231"/>
      <c r="BJ326" s="231"/>
      <c r="BK326" s="231"/>
      <c r="BL326" s="231"/>
      <c r="BM326" s="231"/>
      <c r="BN326" s="231"/>
      <c r="BO326" s="231"/>
      <c r="BP326" s="231"/>
      <c r="BQ326" s="231"/>
      <c r="BR326" s="231"/>
      <c r="BS326" s="231"/>
      <c r="BT326" s="231"/>
      <c r="BU326" s="231"/>
      <c r="BV326" s="231"/>
      <c r="BW326" s="231"/>
      <c r="BX326" s="231"/>
      <c r="BY326" s="231"/>
      <c r="BZ326" s="231"/>
      <c r="CA326" s="231"/>
      <c r="CB326" s="231"/>
      <c r="CC326" s="231"/>
      <c r="CD326" s="231"/>
      <c r="CE326" s="231"/>
      <c r="CF326" s="231"/>
      <c r="CG326" s="231"/>
      <c r="CH326" s="231"/>
      <c r="CI326" s="231"/>
      <c r="CJ326" s="231"/>
      <c r="CK326" s="231"/>
      <c r="CL326" s="231"/>
      <c r="CM326" s="231"/>
      <c r="CN326" s="231"/>
      <c r="CO326" s="231"/>
      <c r="CP326" s="231"/>
      <c r="CQ326" s="231"/>
      <c r="CR326" s="231"/>
      <c r="CS326" s="231"/>
      <c r="CT326" s="231"/>
      <c r="CU326" s="231"/>
      <c r="CV326" s="231"/>
      <c r="CW326" s="231"/>
      <c r="CX326" s="231"/>
      <c r="CY326" s="231"/>
      <c r="CZ326" s="231"/>
      <c r="DA326" s="231"/>
      <c r="DB326" s="231"/>
      <c r="DC326" s="231"/>
      <c r="DD326" s="231"/>
      <c r="DE326" s="231"/>
      <c r="DF326" s="231"/>
      <c r="DG326" s="231"/>
      <c r="DH326" s="231"/>
      <c r="DI326" s="231"/>
      <c r="DJ326" s="231"/>
      <c r="DK326" s="231"/>
      <c r="DL326" s="231"/>
      <c r="DM326" s="231"/>
      <c r="DN326" s="231"/>
      <c r="DO326" s="231"/>
      <c r="DP326" s="231"/>
      <c r="DQ326" s="231"/>
      <c r="DR326" s="231"/>
      <c r="DS326" s="231"/>
      <c r="DT326" s="231"/>
      <c r="DU326" s="231"/>
      <c r="DV326" s="231"/>
      <c r="DW326" s="231"/>
      <c r="DX326" s="231"/>
      <c r="DY326" s="231"/>
      <c r="DZ326" s="231"/>
      <c r="EA326" s="231"/>
      <c r="EB326" s="231"/>
      <c r="EC326" s="231"/>
      <c r="ED326" s="231"/>
      <c r="EE326" s="231"/>
      <c r="EF326" s="231"/>
      <c r="EG326" s="231"/>
      <c r="EH326" s="231"/>
      <c r="EI326" s="231"/>
      <c r="EJ326" s="231"/>
      <c r="EK326" s="231"/>
      <c r="EL326" s="231"/>
      <c r="EM326" s="231"/>
      <c r="EN326" s="231"/>
      <c r="EO326" s="231"/>
      <c r="EP326" s="231"/>
      <c r="EQ326" s="231"/>
      <c r="ER326" s="231"/>
      <c r="ES326" s="231"/>
      <c r="ET326" s="231"/>
      <c r="EU326" s="231"/>
      <c r="EV326" s="231"/>
      <c r="EW326" s="231"/>
      <c r="EX326" s="231"/>
      <c r="EY326" s="231"/>
      <c r="EZ326" s="231"/>
      <c r="FA326" s="231"/>
      <c r="FB326" s="231"/>
      <c r="FC326" s="231"/>
      <c r="FD326" s="231"/>
      <c r="FE326" s="231"/>
      <c r="FF326" s="231"/>
      <c r="FG326" s="231"/>
      <c r="FH326" s="231"/>
      <c r="FI326" s="231"/>
      <c r="FJ326" s="231"/>
      <c r="FK326" s="231"/>
      <c r="FL326" s="231"/>
      <c r="FM326" s="231"/>
      <c r="FN326" s="231"/>
      <c r="FO326" s="231"/>
      <c r="FP326" s="231"/>
      <c r="FQ326" s="231"/>
      <c r="FR326" s="231"/>
      <c r="FS326" s="231"/>
      <c r="FT326" s="231"/>
      <c r="FU326" s="231"/>
      <c r="FV326" s="231"/>
      <c r="FW326" s="231"/>
      <c r="FX326" s="231"/>
      <c r="FY326" s="231"/>
      <c r="FZ326" s="231"/>
      <c r="GA326" s="231"/>
      <c r="GB326" s="231"/>
      <c r="GC326" s="231"/>
      <c r="GD326" s="231"/>
      <c r="GE326" s="231"/>
      <c r="GF326" s="231"/>
      <c r="GG326" s="231"/>
      <c r="GH326" s="231"/>
      <c r="GI326" s="231"/>
      <c r="GJ326" s="231"/>
      <c r="GK326" s="231"/>
      <c r="GL326" s="231"/>
      <c r="GM326" s="231"/>
      <c r="GN326" s="231"/>
      <c r="GO326" s="231"/>
      <c r="GP326" s="231"/>
      <c r="GQ326" s="231"/>
      <c r="GR326" s="231"/>
      <c r="GS326" s="231"/>
      <c r="GT326" s="231"/>
      <c r="GU326" s="231"/>
      <c r="GV326" s="231"/>
      <c r="GW326" s="231"/>
      <c r="GX326" s="231"/>
      <c r="GY326" s="231"/>
      <c r="GZ326" s="231"/>
      <c r="HA326" s="231"/>
      <c r="HB326" s="231"/>
      <c r="HC326" s="231"/>
      <c r="HD326" s="231"/>
      <c r="HE326" s="231"/>
      <c r="HF326" s="231"/>
      <c r="HG326" s="231"/>
      <c r="HH326" s="231"/>
      <c r="HI326" s="231"/>
      <c r="HJ326" s="231"/>
      <c r="HK326" s="231"/>
      <c r="HL326" s="231"/>
      <c r="HM326" s="231"/>
      <c r="HN326" s="231"/>
      <c r="HO326" s="231"/>
      <c r="HP326" s="231"/>
      <c r="HQ326" s="231"/>
      <c r="HR326" s="231"/>
      <c r="HS326" s="231"/>
      <c r="HT326" s="231"/>
      <c r="HU326" s="231"/>
      <c r="HV326" s="231"/>
      <c r="HW326" s="231"/>
      <c r="HX326" s="231"/>
      <c r="HY326" s="231"/>
      <c r="HZ326" s="231"/>
      <c r="IA326" s="231"/>
      <c r="IB326" s="231"/>
      <c r="IC326" s="231"/>
      <c r="ID326" s="231"/>
      <c r="IE326" s="231"/>
      <c r="IF326" s="231"/>
      <c r="IG326" s="231"/>
      <c r="IH326" s="231"/>
      <c r="II326" s="231"/>
    </row>
    <row r="327" spans="1:243" ht="15.75" customHeight="1">
      <c r="A327" s="12"/>
      <c r="B327" s="328" t="s">
        <v>29</v>
      </c>
      <c r="C327" s="328"/>
      <c r="D327" s="151">
        <v>180</v>
      </c>
      <c r="E327" s="152">
        <v>3.81</v>
      </c>
      <c r="F327" s="152">
        <v>11.29</v>
      </c>
      <c r="G327" s="152">
        <v>22.17</v>
      </c>
      <c r="H327" s="180">
        <v>213.17</v>
      </c>
      <c r="I327" s="191">
        <v>312</v>
      </c>
      <c r="J327" s="231"/>
      <c r="K327" s="231"/>
      <c r="L327" s="231"/>
      <c r="M327" s="231"/>
      <c r="N327" s="231"/>
      <c r="O327" s="231"/>
      <c r="P327" s="231"/>
      <c r="Q327" s="231"/>
      <c r="R327" s="231"/>
      <c r="S327" s="231"/>
      <c r="T327" s="231"/>
      <c r="U327" s="231"/>
      <c r="V327" s="231"/>
      <c r="W327" s="231"/>
      <c r="X327" s="231"/>
      <c r="Y327" s="231"/>
      <c r="Z327" s="231"/>
      <c r="AA327" s="231"/>
      <c r="AB327" s="231"/>
      <c r="AC327" s="231"/>
      <c r="AD327" s="231"/>
      <c r="AE327" s="231"/>
      <c r="AF327" s="231"/>
      <c r="AG327" s="231"/>
      <c r="AH327" s="231"/>
      <c r="AI327" s="231"/>
      <c r="AJ327" s="231"/>
      <c r="AK327" s="231"/>
      <c r="AL327" s="231"/>
      <c r="AM327" s="231"/>
      <c r="AN327" s="231"/>
      <c r="AO327" s="231"/>
      <c r="AP327" s="231"/>
      <c r="AQ327" s="231"/>
      <c r="AR327" s="231"/>
      <c r="AS327" s="231"/>
      <c r="AT327" s="231"/>
      <c r="AU327" s="231"/>
      <c r="AV327" s="231"/>
      <c r="AW327" s="231"/>
      <c r="AX327" s="231"/>
      <c r="AY327" s="231"/>
      <c r="AZ327" s="231"/>
      <c r="BA327" s="231"/>
      <c r="BB327" s="231"/>
      <c r="BC327" s="231"/>
      <c r="BD327" s="231"/>
      <c r="BE327" s="231"/>
      <c r="BF327" s="231"/>
      <c r="BG327" s="231"/>
      <c r="BH327" s="231"/>
      <c r="BI327" s="231"/>
      <c r="BJ327" s="231"/>
      <c r="BK327" s="231"/>
      <c r="BL327" s="231"/>
      <c r="BM327" s="231"/>
      <c r="BN327" s="231"/>
      <c r="BO327" s="231"/>
      <c r="BP327" s="231"/>
      <c r="BQ327" s="231"/>
      <c r="BR327" s="231"/>
      <c r="BS327" s="231"/>
      <c r="BT327" s="231"/>
      <c r="BU327" s="231"/>
      <c r="BV327" s="231"/>
      <c r="BW327" s="231"/>
      <c r="BX327" s="231"/>
      <c r="BY327" s="231"/>
      <c r="BZ327" s="231"/>
      <c r="CA327" s="231"/>
      <c r="CB327" s="231"/>
      <c r="CC327" s="231"/>
      <c r="CD327" s="231"/>
      <c r="CE327" s="231"/>
      <c r="CF327" s="231"/>
      <c r="CG327" s="231"/>
      <c r="CH327" s="231"/>
      <c r="CI327" s="231"/>
      <c r="CJ327" s="231"/>
      <c r="CK327" s="231"/>
      <c r="CL327" s="231"/>
      <c r="CM327" s="231"/>
      <c r="CN327" s="231"/>
      <c r="CO327" s="231"/>
      <c r="CP327" s="231"/>
      <c r="CQ327" s="231"/>
      <c r="CR327" s="231"/>
      <c r="CS327" s="231"/>
      <c r="CT327" s="231"/>
      <c r="CU327" s="231"/>
      <c r="CV327" s="231"/>
      <c r="CW327" s="231"/>
      <c r="CX327" s="231"/>
      <c r="CY327" s="231"/>
      <c r="CZ327" s="231"/>
      <c r="DA327" s="231"/>
      <c r="DB327" s="231"/>
      <c r="DC327" s="231"/>
      <c r="DD327" s="231"/>
      <c r="DE327" s="231"/>
      <c r="DF327" s="231"/>
      <c r="DG327" s="231"/>
      <c r="DH327" s="231"/>
      <c r="DI327" s="231"/>
      <c r="DJ327" s="231"/>
      <c r="DK327" s="231"/>
      <c r="DL327" s="231"/>
      <c r="DM327" s="231"/>
      <c r="DN327" s="231"/>
      <c r="DO327" s="231"/>
      <c r="DP327" s="231"/>
      <c r="DQ327" s="231"/>
      <c r="DR327" s="231"/>
      <c r="DS327" s="231"/>
      <c r="DT327" s="231"/>
      <c r="DU327" s="231"/>
      <c r="DV327" s="231"/>
      <c r="DW327" s="231"/>
      <c r="DX327" s="231"/>
      <c r="DY327" s="231"/>
      <c r="DZ327" s="231"/>
      <c r="EA327" s="231"/>
      <c r="EB327" s="231"/>
      <c r="EC327" s="231"/>
      <c r="ED327" s="231"/>
      <c r="EE327" s="231"/>
      <c r="EF327" s="231"/>
      <c r="EG327" s="231"/>
      <c r="EH327" s="231"/>
      <c r="EI327" s="231"/>
      <c r="EJ327" s="231"/>
      <c r="EK327" s="231"/>
      <c r="EL327" s="231"/>
      <c r="EM327" s="231"/>
      <c r="EN327" s="231"/>
      <c r="EO327" s="231"/>
      <c r="EP327" s="231"/>
      <c r="EQ327" s="231"/>
      <c r="ER327" s="231"/>
      <c r="ES327" s="231"/>
      <c r="ET327" s="231"/>
      <c r="EU327" s="231"/>
      <c r="EV327" s="231"/>
      <c r="EW327" s="231"/>
      <c r="EX327" s="231"/>
      <c r="EY327" s="231"/>
      <c r="EZ327" s="231"/>
      <c r="FA327" s="231"/>
      <c r="FB327" s="231"/>
      <c r="FC327" s="231"/>
      <c r="FD327" s="231"/>
      <c r="FE327" s="231"/>
      <c r="FF327" s="231"/>
      <c r="FG327" s="231"/>
      <c r="FH327" s="231"/>
      <c r="FI327" s="231"/>
      <c r="FJ327" s="231"/>
      <c r="FK327" s="231"/>
      <c r="FL327" s="231"/>
      <c r="FM327" s="231"/>
      <c r="FN327" s="231"/>
      <c r="FO327" s="231"/>
      <c r="FP327" s="231"/>
      <c r="FQ327" s="231"/>
      <c r="FR327" s="231"/>
      <c r="FS327" s="231"/>
      <c r="FT327" s="231"/>
      <c r="FU327" s="231"/>
      <c r="FV327" s="231"/>
      <c r="FW327" s="231"/>
      <c r="FX327" s="231"/>
      <c r="FY327" s="231"/>
      <c r="FZ327" s="231"/>
      <c r="GA327" s="231"/>
      <c r="GB327" s="231"/>
      <c r="GC327" s="231"/>
      <c r="GD327" s="231"/>
      <c r="GE327" s="231"/>
      <c r="GF327" s="231"/>
      <c r="GG327" s="231"/>
      <c r="GH327" s="231"/>
      <c r="GI327" s="231"/>
      <c r="GJ327" s="231"/>
      <c r="GK327" s="231"/>
      <c r="GL327" s="231"/>
      <c r="GM327" s="231"/>
      <c r="GN327" s="231"/>
      <c r="GO327" s="231"/>
      <c r="GP327" s="231"/>
      <c r="GQ327" s="231"/>
      <c r="GR327" s="231"/>
      <c r="GS327" s="231"/>
      <c r="GT327" s="231"/>
      <c r="GU327" s="231"/>
      <c r="GV327" s="231"/>
      <c r="GW327" s="231"/>
      <c r="GX327" s="231"/>
      <c r="GY327" s="231"/>
      <c r="GZ327" s="231"/>
      <c r="HA327" s="231"/>
      <c r="HB327" s="231"/>
      <c r="HC327" s="231"/>
      <c r="HD327" s="231"/>
      <c r="HE327" s="231"/>
      <c r="HF327" s="231"/>
      <c r="HG327" s="231"/>
      <c r="HH327" s="231"/>
      <c r="HI327" s="231"/>
      <c r="HJ327" s="231"/>
      <c r="HK327" s="231"/>
      <c r="HL327" s="231"/>
      <c r="HM327" s="231"/>
      <c r="HN327" s="231"/>
      <c r="HO327" s="231"/>
      <c r="HP327" s="231"/>
      <c r="HQ327" s="231"/>
      <c r="HR327" s="231"/>
      <c r="HS327" s="231"/>
      <c r="HT327" s="231"/>
      <c r="HU327" s="231"/>
      <c r="HV327" s="231"/>
      <c r="HW327" s="231"/>
      <c r="HX327" s="231"/>
      <c r="HY327" s="231"/>
      <c r="HZ327" s="231"/>
      <c r="IA327" s="231"/>
      <c r="IB327" s="231"/>
      <c r="IC327" s="231"/>
      <c r="ID327" s="231"/>
      <c r="IE327" s="231"/>
      <c r="IF327" s="231"/>
      <c r="IG327" s="231"/>
      <c r="IH327" s="231"/>
      <c r="II327" s="231"/>
    </row>
    <row r="328" spans="1:243" ht="15.75" customHeight="1">
      <c r="A328" s="38"/>
      <c r="B328" s="328" t="s">
        <v>104</v>
      </c>
      <c r="C328" s="328"/>
      <c r="D328" s="90">
        <v>150</v>
      </c>
      <c r="E328" s="49">
        <v>14.87</v>
      </c>
      <c r="F328" s="49">
        <v>12.07</v>
      </c>
      <c r="G328" s="49">
        <v>17.64</v>
      </c>
      <c r="H328" s="91">
        <v>228.75</v>
      </c>
      <c r="I328" s="52">
        <v>239</v>
      </c>
      <c r="J328" s="231"/>
      <c r="K328" s="231"/>
      <c r="L328" s="231"/>
      <c r="M328" s="231"/>
      <c r="N328" s="231"/>
      <c r="O328" s="231"/>
      <c r="P328" s="231"/>
      <c r="Q328" s="231"/>
      <c r="R328" s="231"/>
      <c r="S328" s="231"/>
      <c r="T328" s="231"/>
      <c r="U328" s="231"/>
      <c r="V328" s="231"/>
      <c r="W328" s="231"/>
      <c r="X328" s="231"/>
      <c r="Y328" s="231"/>
      <c r="Z328" s="231"/>
      <c r="AA328" s="231"/>
      <c r="AB328" s="231"/>
      <c r="AC328" s="231"/>
      <c r="AD328" s="231"/>
      <c r="AE328" s="231"/>
      <c r="AF328" s="231"/>
      <c r="AG328" s="231"/>
      <c r="AH328" s="231"/>
      <c r="AI328" s="231"/>
      <c r="AJ328" s="231"/>
      <c r="AK328" s="231"/>
      <c r="AL328" s="231"/>
      <c r="AM328" s="231"/>
      <c r="AN328" s="231"/>
      <c r="AO328" s="231"/>
      <c r="AP328" s="231"/>
      <c r="AQ328" s="231"/>
      <c r="AR328" s="231"/>
      <c r="AS328" s="231"/>
      <c r="AT328" s="231"/>
      <c r="AU328" s="231"/>
      <c r="AV328" s="231"/>
      <c r="AW328" s="231"/>
      <c r="AX328" s="231"/>
      <c r="AY328" s="231"/>
      <c r="AZ328" s="231"/>
      <c r="BA328" s="231"/>
      <c r="BB328" s="231"/>
      <c r="BC328" s="231"/>
      <c r="BD328" s="231"/>
      <c r="BE328" s="231"/>
      <c r="BF328" s="231"/>
      <c r="BG328" s="231"/>
      <c r="BH328" s="231"/>
      <c r="BI328" s="231"/>
      <c r="BJ328" s="231"/>
      <c r="BK328" s="231"/>
      <c r="BL328" s="231"/>
      <c r="BM328" s="231"/>
      <c r="BN328" s="231"/>
      <c r="BO328" s="231"/>
      <c r="BP328" s="231"/>
      <c r="BQ328" s="231"/>
      <c r="BR328" s="231"/>
      <c r="BS328" s="231"/>
      <c r="BT328" s="231"/>
      <c r="BU328" s="231"/>
      <c r="BV328" s="231"/>
      <c r="BW328" s="231"/>
      <c r="BX328" s="231"/>
      <c r="BY328" s="231"/>
      <c r="BZ328" s="231"/>
      <c r="CA328" s="231"/>
      <c r="CB328" s="231"/>
      <c r="CC328" s="231"/>
      <c r="CD328" s="231"/>
      <c r="CE328" s="231"/>
      <c r="CF328" s="231"/>
      <c r="CG328" s="231"/>
      <c r="CH328" s="231"/>
      <c r="CI328" s="231"/>
      <c r="CJ328" s="231"/>
      <c r="CK328" s="231"/>
      <c r="CL328" s="231"/>
      <c r="CM328" s="231"/>
      <c r="CN328" s="231"/>
      <c r="CO328" s="231"/>
      <c r="CP328" s="231"/>
      <c r="CQ328" s="231"/>
      <c r="CR328" s="231"/>
      <c r="CS328" s="231"/>
      <c r="CT328" s="231"/>
      <c r="CU328" s="231"/>
      <c r="CV328" s="231"/>
      <c r="CW328" s="231"/>
      <c r="CX328" s="231"/>
      <c r="CY328" s="231"/>
      <c r="CZ328" s="231"/>
      <c r="DA328" s="231"/>
      <c r="DB328" s="231"/>
      <c r="DC328" s="231"/>
      <c r="DD328" s="231"/>
      <c r="DE328" s="231"/>
      <c r="DF328" s="231"/>
      <c r="DG328" s="231"/>
      <c r="DH328" s="231"/>
      <c r="DI328" s="231"/>
      <c r="DJ328" s="231"/>
      <c r="DK328" s="231"/>
      <c r="DL328" s="231"/>
      <c r="DM328" s="231"/>
      <c r="DN328" s="231"/>
      <c r="DO328" s="231"/>
      <c r="DP328" s="231"/>
      <c r="DQ328" s="231"/>
      <c r="DR328" s="231"/>
      <c r="DS328" s="231"/>
      <c r="DT328" s="231"/>
      <c r="DU328" s="231"/>
      <c r="DV328" s="231"/>
      <c r="DW328" s="231"/>
      <c r="DX328" s="231"/>
      <c r="DY328" s="231"/>
      <c r="DZ328" s="231"/>
      <c r="EA328" s="231"/>
      <c r="EB328" s="231"/>
      <c r="EC328" s="231"/>
      <c r="ED328" s="231"/>
      <c r="EE328" s="231"/>
      <c r="EF328" s="231"/>
      <c r="EG328" s="231"/>
      <c r="EH328" s="231"/>
      <c r="EI328" s="231"/>
      <c r="EJ328" s="231"/>
      <c r="EK328" s="231"/>
      <c r="EL328" s="231"/>
      <c r="EM328" s="231"/>
      <c r="EN328" s="231"/>
      <c r="EO328" s="231"/>
      <c r="EP328" s="231"/>
      <c r="EQ328" s="231"/>
      <c r="ER328" s="231"/>
      <c r="ES328" s="231"/>
      <c r="ET328" s="231"/>
      <c r="EU328" s="231"/>
      <c r="EV328" s="231"/>
      <c r="EW328" s="231"/>
      <c r="EX328" s="231"/>
      <c r="EY328" s="231"/>
      <c r="EZ328" s="231"/>
      <c r="FA328" s="231"/>
      <c r="FB328" s="231"/>
      <c r="FC328" s="231"/>
      <c r="FD328" s="231"/>
      <c r="FE328" s="231"/>
      <c r="FF328" s="231"/>
      <c r="FG328" s="231"/>
      <c r="FH328" s="231"/>
      <c r="FI328" s="231"/>
      <c r="FJ328" s="231"/>
      <c r="FK328" s="231"/>
      <c r="FL328" s="231"/>
      <c r="FM328" s="231"/>
      <c r="FN328" s="231"/>
      <c r="FO328" s="231"/>
      <c r="FP328" s="231"/>
      <c r="FQ328" s="231"/>
      <c r="FR328" s="231"/>
      <c r="FS328" s="231"/>
      <c r="FT328" s="231"/>
      <c r="FU328" s="231"/>
      <c r="FV328" s="231"/>
      <c r="FW328" s="231"/>
      <c r="FX328" s="231"/>
      <c r="FY328" s="231"/>
      <c r="FZ328" s="231"/>
      <c r="GA328" s="231"/>
      <c r="GB328" s="231"/>
      <c r="GC328" s="231"/>
      <c r="GD328" s="231"/>
      <c r="GE328" s="231"/>
      <c r="GF328" s="231"/>
      <c r="GG328" s="231"/>
      <c r="GH328" s="231"/>
      <c r="GI328" s="231"/>
      <c r="GJ328" s="231"/>
      <c r="GK328" s="231"/>
      <c r="GL328" s="231"/>
      <c r="GM328" s="231"/>
      <c r="GN328" s="231"/>
      <c r="GO328" s="231"/>
      <c r="GP328" s="231"/>
      <c r="GQ328" s="231"/>
      <c r="GR328" s="231"/>
      <c r="GS328" s="231"/>
      <c r="GT328" s="231"/>
      <c r="GU328" s="231"/>
      <c r="GV328" s="231"/>
      <c r="GW328" s="231"/>
      <c r="GX328" s="231"/>
      <c r="GY328" s="231"/>
      <c r="GZ328" s="231"/>
      <c r="HA328" s="231"/>
      <c r="HB328" s="231"/>
      <c r="HC328" s="231"/>
      <c r="HD328" s="231"/>
      <c r="HE328" s="231"/>
      <c r="HF328" s="231"/>
      <c r="HG328" s="231"/>
      <c r="HH328" s="231"/>
      <c r="HI328" s="231"/>
      <c r="HJ328" s="231"/>
      <c r="HK328" s="231"/>
      <c r="HL328" s="231"/>
      <c r="HM328" s="231"/>
      <c r="HN328" s="231"/>
      <c r="HO328" s="231"/>
      <c r="HP328" s="231"/>
      <c r="HQ328" s="231"/>
      <c r="HR328" s="231"/>
      <c r="HS328" s="231"/>
      <c r="HT328" s="231"/>
      <c r="HU328" s="231"/>
      <c r="HV328" s="231"/>
      <c r="HW328" s="231"/>
      <c r="HX328" s="231"/>
      <c r="HY328" s="231"/>
      <c r="HZ328" s="231"/>
      <c r="IA328" s="231"/>
      <c r="IB328" s="231"/>
      <c r="IC328" s="231"/>
      <c r="ID328" s="231"/>
      <c r="IE328" s="231"/>
      <c r="IF328" s="231"/>
      <c r="IG328" s="231"/>
      <c r="IH328" s="231"/>
      <c r="II328" s="231"/>
    </row>
    <row r="329" spans="1:243" ht="15.75" customHeight="1">
      <c r="A329" s="114"/>
      <c r="B329" s="328" t="s">
        <v>13</v>
      </c>
      <c r="C329" s="328"/>
      <c r="D329" s="93">
        <v>60</v>
      </c>
      <c r="E329" s="40">
        <v>3.8</v>
      </c>
      <c r="F329" s="94">
        <v>0.4</v>
      </c>
      <c r="G329" s="94">
        <v>24.6</v>
      </c>
      <c r="H329" s="95">
        <v>117.5</v>
      </c>
      <c r="I329" s="251"/>
      <c r="J329" s="22"/>
      <c r="K329" s="231"/>
      <c r="L329" s="231"/>
      <c r="M329" s="231"/>
      <c r="N329" s="231"/>
      <c r="O329" s="231"/>
      <c r="P329" s="231"/>
      <c r="Q329" s="231"/>
      <c r="R329" s="231"/>
      <c r="S329" s="231"/>
      <c r="T329" s="231"/>
      <c r="U329" s="231"/>
      <c r="V329" s="231"/>
      <c r="W329" s="231"/>
      <c r="X329" s="231"/>
      <c r="Y329" s="231"/>
      <c r="Z329" s="231"/>
      <c r="AA329" s="231"/>
      <c r="AB329" s="231"/>
      <c r="AC329" s="231"/>
      <c r="AD329" s="231"/>
      <c r="AE329" s="231"/>
      <c r="AF329" s="231"/>
      <c r="AG329" s="231"/>
      <c r="AH329" s="231"/>
      <c r="AI329" s="231"/>
      <c r="AJ329" s="231"/>
      <c r="AK329" s="231"/>
      <c r="AL329" s="231"/>
      <c r="AM329" s="231"/>
      <c r="AN329" s="231"/>
      <c r="AO329" s="231"/>
      <c r="AP329" s="231"/>
      <c r="AQ329" s="231"/>
      <c r="AR329" s="231"/>
      <c r="AS329" s="231"/>
      <c r="AT329" s="231"/>
      <c r="AU329" s="231"/>
      <c r="AV329" s="231"/>
      <c r="AW329" s="231"/>
      <c r="AX329" s="231"/>
      <c r="AY329" s="231"/>
      <c r="AZ329" s="231"/>
      <c r="BA329" s="231"/>
      <c r="BB329" s="231"/>
      <c r="BC329" s="231"/>
      <c r="BD329" s="231"/>
      <c r="BE329" s="231"/>
      <c r="BF329" s="231"/>
      <c r="BG329" s="231"/>
      <c r="BH329" s="231"/>
      <c r="BI329" s="231"/>
      <c r="BJ329" s="231"/>
      <c r="BK329" s="231"/>
      <c r="BL329" s="231"/>
      <c r="BM329" s="231"/>
      <c r="BN329" s="231"/>
      <c r="BO329" s="231"/>
      <c r="BP329" s="231"/>
      <c r="BQ329" s="231"/>
      <c r="BR329" s="231"/>
      <c r="BS329" s="231"/>
      <c r="BT329" s="231"/>
      <c r="BU329" s="231"/>
      <c r="BV329" s="231"/>
      <c r="BW329" s="231"/>
      <c r="BX329" s="231"/>
      <c r="BY329" s="231"/>
      <c r="BZ329" s="231"/>
      <c r="CA329" s="231"/>
      <c r="CB329" s="231"/>
      <c r="CC329" s="231"/>
      <c r="CD329" s="231"/>
      <c r="CE329" s="231"/>
      <c r="CF329" s="231"/>
      <c r="CG329" s="231"/>
      <c r="CH329" s="231"/>
      <c r="CI329" s="231"/>
      <c r="CJ329" s="231"/>
      <c r="CK329" s="231"/>
      <c r="CL329" s="231"/>
      <c r="CM329" s="231"/>
      <c r="CN329" s="231"/>
      <c r="CO329" s="231"/>
      <c r="CP329" s="231"/>
      <c r="CQ329" s="231"/>
      <c r="CR329" s="231"/>
      <c r="CS329" s="231"/>
      <c r="CT329" s="231"/>
      <c r="CU329" s="231"/>
      <c r="CV329" s="231"/>
      <c r="CW329" s="231"/>
      <c r="CX329" s="231"/>
      <c r="CY329" s="231"/>
      <c r="CZ329" s="231"/>
      <c r="DA329" s="231"/>
      <c r="DB329" s="231"/>
      <c r="DC329" s="231"/>
      <c r="DD329" s="231"/>
      <c r="DE329" s="231"/>
      <c r="DF329" s="231"/>
      <c r="DG329" s="231"/>
      <c r="DH329" s="231"/>
      <c r="DI329" s="231"/>
      <c r="DJ329" s="231"/>
      <c r="DK329" s="231"/>
      <c r="DL329" s="231"/>
      <c r="DM329" s="231"/>
      <c r="DN329" s="231"/>
      <c r="DO329" s="231"/>
      <c r="DP329" s="231"/>
      <c r="DQ329" s="231"/>
      <c r="DR329" s="231"/>
      <c r="DS329" s="231"/>
      <c r="DT329" s="231"/>
      <c r="DU329" s="231"/>
      <c r="DV329" s="231"/>
      <c r="DW329" s="231"/>
      <c r="DX329" s="231"/>
      <c r="DY329" s="231"/>
      <c r="DZ329" s="231"/>
      <c r="EA329" s="231"/>
      <c r="EB329" s="231"/>
      <c r="EC329" s="231"/>
      <c r="ED329" s="231"/>
      <c r="EE329" s="231"/>
      <c r="EF329" s="231"/>
      <c r="EG329" s="231"/>
      <c r="EH329" s="231"/>
      <c r="EI329" s="231"/>
      <c r="EJ329" s="231"/>
      <c r="EK329" s="231"/>
      <c r="EL329" s="231"/>
      <c r="EM329" s="231"/>
      <c r="EN329" s="231"/>
      <c r="EO329" s="231"/>
      <c r="EP329" s="231"/>
      <c r="EQ329" s="231"/>
      <c r="ER329" s="231"/>
      <c r="ES329" s="231"/>
      <c r="ET329" s="231"/>
      <c r="EU329" s="231"/>
      <c r="EV329" s="231"/>
      <c r="EW329" s="231"/>
      <c r="EX329" s="231"/>
      <c r="EY329" s="231"/>
      <c r="EZ329" s="231"/>
      <c r="FA329" s="231"/>
      <c r="FB329" s="231"/>
      <c r="FC329" s="231"/>
      <c r="FD329" s="231"/>
      <c r="FE329" s="231"/>
      <c r="FF329" s="231"/>
      <c r="FG329" s="231"/>
      <c r="FH329" s="231"/>
      <c r="FI329" s="231"/>
      <c r="FJ329" s="231"/>
      <c r="FK329" s="231"/>
      <c r="FL329" s="231"/>
      <c r="FM329" s="231"/>
      <c r="FN329" s="231"/>
      <c r="FO329" s="231"/>
      <c r="FP329" s="231"/>
      <c r="FQ329" s="231"/>
      <c r="FR329" s="231"/>
      <c r="FS329" s="231"/>
      <c r="FT329" s="231"/>
      <c r="FU329" s="231"/>
      <c r="FV329" s="231"/>
      <c r="FW329" s="231"/>
      <c r="FX329" s="231"/>
      <c r="FY329" s="231"/>
      <c r="FZ329" s="231"/>
      <c r="GA329" s="231"/>
      <c r="GB329" s="231"/>
      <c r="GC329" s="231"/>
      <c r="GD329" s="231"/>
      <c r="GE329" s="231"/>
      <c r="GF329" s="231"/>
      <c r="GG329" s="231"/>
      <c r="GH329" s="231"/>
      <c r="GI329" s="231"/>
      <c r="GJ329" s="231"/>
      <c r="GK329" s="231"/>
      <c r="GL329" s="231"/>
      <c r="GM329" s="231"/>
      <c r="GN329" s="231"/>
      <c r="GO329" s="231"/>
      <c r="GP329" s="231"/>
      <c r="GQ329" s="231"/>
      <c r="GR329" s="231"/>
      <c r="GS329" s="231"/>
      <c r="GT329" s="231"/>
      <c r="GU329" s="231"/>
      <c r="GV329" s="231"/>
      <c r="GW329" s="231"/>
      <c r="GX329" s="231"/>
      <c r="GY329" s="231"/>
      <c r="GZ329" s="231"/>
      <c r="HA329" s="231"/>
      <c r="HB329" s="231"/>
      <c r="HC329" s="231"/>
      <c r="HD329" s="231"/>
      <c r="HE329" s="231"/>
      <c r="HF329" s="231"/>
      <c r="HG329" s="231"/>
      <c r="HH329" s="231"/>
      <c r="HI329" s="231"/>
      <c r="HJ329" s="231"/>
      <c r="HK329" s="231"/>
      <c r="HL329" s="231"/>
      <c r="HM329" s="231"/>
      <c r="HN329" s="231"/>
      <c r="HO329" s="231"/>
      <c r="HP329" s="231"/>
      <c r="HQ329" s="231"/>
      <c r="HR329" s="231"/>
      <c r="HS329" s="231"/>
      <c r="HT329" s="231"/>
      <c r="HU329" s="231"/>
      <c r="HV329" s="231"/>
      <c r="HW329" s="231"/>
      <c r="HX329" s="231"/>
      <c r="HY329" s="231"/>
      <c r="HZ329" s="231"/>
      <c r="IA329" s="231"/>
      <c r="IB329" s="231"/>
      <c r="IC329" s="231"/>
      <c r="ID329" s="231"/>
      <c r="IE329" s="231"/>
      <c r="IF329" s="231"/>
      <c r="IG329" s="231"/>
      <c r="IH329" s="231"/>
      <c r="II329" s="231"/>
    </row>
    <row r="330" spans="1:243" ht="15.75" customHeight="1">
      <c r="A330" s="114"/>
      <c r="B330" s="328" t="s">
        <v>21</v>
      </c>
      <c r="C330" s="328"/>
      <c r="D330" s="39">
        <v>40</v>
      </c>
      <c r="E330" s="49">
        <v>3.08</v>
      </c>
      <c r="F330" s="49">
        <v>0.56000000000000005</v>
      </c>
      <c r="G330" s="49">
        <v>15.08</v>
      </c>
      <c r="H330" s="91">
        <v>80.400000000000006</v>
      </c>
      <c r="I330" s="251"/>
      <c r="J330" s="241"/>
      <c r="K330" s="241"/>
      <c r="L330" s="241"/>
      <c r="M330" s="241"/>
      <c r="N330" s="241"/>
      <c r="O330" s="241"/>
      <c r="P330" s="241"/>
      <c r="Q330" s="241"/>
      <c r="R330" s="241"/>
      <c r="S330" s="241"/>
      <c r="T330" s="241"/>
      <c r="U330" s="241"/>
      <c r="V330" s="241"/>
      <c r="W330" s="241"/>
      <c r="X330" s="241"/>
      <c r="Y330" s="241"/>
      <c r="Z330" s="241"/>
      <c r="AA330" s="241"/>
      <c r="AB330" s="241"/>
      <c r="AC330" s="241"/>
      <c r="AD330" s="241"/>
      <c r="AE330" s="241"/>
      <c r="AF330" s="241"/>
      <c r="AG330" s="241"/>
      <c r="AH330" s="241"/>
      <c r="AI330" s="241"/>
      <c r="AJ330" s="241"/>
      <c r="AK330" s="241"/>
      <c r="AL330" s="241"/>
      <c r="AM330" s="241"/>
      <c r="AN330" s="241"/>
      <c r="AO330" s="241"/>
      <c r="AP330" s="241"/>
      <c r="AQ330" s="241"/>
      <c r="AR330" s="241"/>
      <c r="AS330" s="241"/>
      <c r="AT330" s="241"/>
      <c r="AU330" s="241"/>
      <c r="AV330" s="241"/>
      <c r="AW330" s="241"/>
      <c r="AX330" s="241"/>
      <c r="AY330" s="241"/>
      <c r="AZ330" s="241"/>
      <c r="BA330" s="241"/>
      <c r="BB330" s="241"/>
      <c r="BC330" s="241"/>
      <c r="BD330" s="241"/>
      <c r="BE330" s="241"/>
      <c r="BF330" s="241"/>
      <c r="BG330" s="241"/>
      <c r="BH330" s="241"/>
      <c r="BI330" s="241"/>
      <c r="BJ330" s="241"/>
      <c r="BK330" s="241"/>
      <c r="BL330" s="241"/>
      <c r="BM330" s="241"/>
      <c r="BN330" s="241"/>
      <c r="BO330" s="241"/>
      <c r="BP330" s="241"/>
      <c r="BQ330" s="241"/>
      <c r="BR330" s="241"/>
      <c r="BS330" s="241"/>
      <c r="BT330" s="241"/>
      <c r="BU330" s="241"/>
      <c r="BV330" s="241"/>
      <c r="BW330" s="241"/>
      <c r="BX330" s="241"/>
      <c r="BY330" s="241"/>
      <c r="BZ330" s="241"/>
      <c r="CA330" s="241"/>
      <c r="CB330" s="241"/>
      <c r="CC330" s="241"/>
      <c r="CD330" s="241"/>
      <c r="CE330" s="241"/>
      <c r="CF330" s="241"/>
      <c r="CG330" s="241"/>
      <c r="CH330" s="241"/>
      <c r="CI330" s="241"/>
      <c r="CJ330" s="241"/>
      <c r="CK330" s="241"/>
      <c r="CL330" s="241"/>
      <c r="CM330" s="241"/>
      <c r="CN330" s="241"/>
      <c r="CO330" s="241"/>
      <c r="CP330" s="241"/>
      <c r="CQ330" s="241"/>
      <c r="CR330" s="241"/>
      <c r="CS330" s="241"/>
      <c r="CT330" s="241"/>
      <c r="CU330" s="241"/>
      <c r="CV330" s="241"/>
      <c r="CW330" s="241"/>
      <c r="CX330" s="241"/>
      <c r="CY330" s="241"/>
      <c r="CZ330" s="241"/>
      <c r="DA330" s="241"/>
      <c r="DB330" s="241"/>
      <c r="DC330" s="241"/>
      <c r="DD330" s="241"/>
      <c r="DE330" s="241"/>
      <c r="DF330" s="241"/>
      <c r="DG330" s="241"/>
      <c r="DH330" s="241"/>
      <c r="DI330" s="241"/>
      <c r="DJ330" s="241"/>
      <c r="DK330" s="241"/>
      <c r="DL330" s="241"/>
      <c r="DM330" s="241"/>
      <c r="DN330" s="241"/>
      <c r="DO330" s="241"/>
      <c r="DP330" s="241"/>
      <c r="DQ330" s="241"/>
      <c r="DR330" s="241"/>
      <c r="DS330" s="241"/>
      <c r="DT330" s="241"/>
      <c r="DU330" s="241"/>
      <c r="DV330" s="241"/>
      <c r="DW330" s="241"/>
      <c r="DX330" s="241"/>
      <c r="DY330" s="241"/>
      <c r="DZ330" s="241"/>
      <c r="EA330" s="241"/>
      <c r="EB330" s="241"/>
      <c r="EC330" s="241"/>
      <c r="ED330" s="241"/>
      <c r="EE330" s="241"/>
      <c r="EF330" s="241"/>
      <c r="EG330" s="241"/>
      <c r="EH330" s="241"/>
      <c r="EI330" s="241"/>
      <c r="EJ330" s="241"/>
      <c r="EK330" s="241"/>
      <c r="EL330" s="241"/>
      <c r="EM330" s="241"/>
      <c r="EN330" s="241"/>
      <c r="EO330" s="241"/>
      <c r="EP330" s="241"/>
      <c r="EQ330" s="241"/>
      <c r="ER330" s="241"/>
      <c r="ES330" s="241"/>
      <c r="ET330" s="241"/>
      <c r="EU330" s="241"/>
      <c r="EV330" s="241"/>
      <c r="EW330" s="241"/>
      <c r="EX330" s="241"/>
      <c r="EY330" s="241"/>
      <c r="EZ330" s="241"/>
      <c r="FA330" s="241"/>
      <c r="FB330" s="241"/>
      <c r="FC330" s="241"/>
      <c r="FD330" s="241"/>
      <c r="FE330" s="241"/>
      <c r="FF330" s="241"/>
      <c r="FG330" s="241"/>
      <c r="FH330" s="241"/>
      <c r="FI330" s="241"/>
      <c r="FJ330" s="241"/>
      <c r="FK330" s="241"/>
      <c r="FL330" s="241"/>
      <c r="FM330" s="241"/>
      <c r="FN330" s="241"/>
      <c r="FO330" s="241"/>
      <c r="FP330" s="241"/>
      <c r="FQ330" s="241"/>
      <c r="FR330" s="241"/>
      <c r="FS330" s="241"/>
      <c r="FT330" s="241"/>
      <c r="FU330" s="241"/>
      <c r="FV330" s="241"/>
      <c r="FW330" s="241"/>
      <c r="FX330" s="241"/>
      <c r="FY330" s="241"/>
      <c r="FZ330" s="241"/>
      <c r="GA330" s="241"/>
      <c r="GB330" s="241"/>
      <c r="GC330" s="241"/>
      <c r="GD330" s="241"/>
      <c r="GE330" s="241"/>
      <c r="GF330" s="241"/>
      <c r="GG330" s="241"/>
      <c r="GH330" s="241"/>
      <c r="GI330" s="241"/>
      <c r="GJ330" s="241"/>
      <c r="GK330" s="241"/>
      <c r="GL330" s="241"/>
      <c r="GM330" s="241"/>
      <c r="GN330" s="241"/>
      <c r="GO330" s="241"/>
      <c r="GP330" s="241"/>
      <c r="GQ330" s="241"/>
      <c r="GR330" s="241"/>
      <c r="GS330" s="241"/>
      <c r="GT330" s="241"/>
      <c r="GU330" s="241"/>
      <c r="GV330" s="241"/>
      <c r="GW330" s="241"/>
      <c r="GX330" s="241"/>
      <c r="GY330" s="241"/>
      <c r="GZ330" s="241"/>
      <c r="HA330" s="241"/>
      <c r="HB330" s="241"/>
      <c r="HC330" s="241"/>
      <c r="HD330" s="241"/>
      <c r="HE330" s="241"/>
      <c r="HF330" s="241"/>
      <c r="HG330" s="241"/>
      <c r="HH330" s="241"/>
      <c r="HI330" s="241"/>
      <c r="HJ330" s="241"/>
      <c r="HK330" s="241"/>
      <c r="HL330" s="241"/>
      <c r="HM330" s="241"/>
      <c r="HN330" s="241"/>
      <c r="HO330" s="241"/>
      <c r="HP330" s="241"/>
      <c r="HQ330" s="241"/>
      <c r="HR330" s="241"/>
      <c r="HS330" s="241"/>
      <c r="HT330" s="241"/>
      <c r="HU330" s="241"/>
      <c r="HV330" s="241"/>
      <c r="HW330" s="241"/>
      <c r="HX330" s="241"/>
      <c r="HY330" s="241"/>
      <c r="HZ330" s="241"/>
      <c r="IA330" s="241"/>
      <c r="IB330" s="241"/>
      <c r="IC330" s="241"/>
      <c r="ID330" s="241"/>
      <c r="IE330" s="241"/>
      <c r="IF330" s="241"/>
      <c r="IG330" s="241"/>
      <c r="IH330" s="241"/>
      <c r="II330" s="241"/>
    </row>
    <row r="331" spans="1:243" ht="15.75" customHeight="1">
      <c r="A331" s="12"/>
      <c r="B331" s="329" t="s">
        <v>46</v>
      </c>
      <c r="C331" s="329"/>
      <c r="D331" s="13">
        <v>180</v>
      </c>
      <c r="E331" s="34">
        <v>0.66</v>
      </c>
      <c r="F331" s="34">
        <v>0.35</v>
      </c>
      <c r="G331" s="34">
        <v>41.85</v>
      </c>
      <c r="H331" s="70">
        <v>132.80000000000001</v>
      </c>
      <c r="I331" s="36">
        <v>349</v>
      </c>
      <c r="J331" s="241"/>
      <c r="K331" s="241"/>
      <c r="L331" s="241"/>
      <c r="M331" s="241"/>
      <c r="N331" s="241"/>
      <c r="O331" s="241"/>
      <c r="P331" s="241"/>
      <c r="Q331" s="241"/>
      <c r="R331" s="241"/>
      <c r="S331" s="241"/>
      <c r="T331" s="241"/>
      <c r="U331" s="241"/>
      <c r="V331" s="241"/>
      <c r="W331" s="241"/>
      <c r="X331" s="241"/>
      <c r="Y331" s="241"/>
      <c r="Z331" s="241"/>
      <c r="AA331" s="241"/>
      <c r="AB331" s="241"/>
      <c r="AC331" s="241"/>
      <c r="AD331" s="241"/>
      <c r="AE331" s="241"/>
      <c r="AF331" s="241"/>
      <c r="AG331" s="241"/>
      <c r="AH331" s="241"/>
      <c r="AI331" s="241"/>
      <c r="AJ331" s="241"/>
      <c r="AK331" s="241"/>
      <c r="AL331" s="241"/>
      <c r="AM331" s="241"/>
      <c r="AN331" s="241"/>
      <c r="AO331" s="241"/>
      <c r="AP331" s="241"/>
      <c r="AQ331" s="241"/>
      <c r="AR331" s="241"/>
      <c r="AS331" s="241"/>
      <c r="AT331" s="241"/>
      <c r="AU331" s="241"/>
      <c r="AV331" s="241"/>
      <c r="AW331" s="241"/>
      <c r="AX331" s="241"/>
      <c r="AY331" s="241"/>
      <c r="AZ331" s="241"/>
      <c r="BA331" s="241"/>
      <c r="BB331" s="241"/>
      <c r="BC331" s="241"/>
      <c r="BD331" s="241"/>
      <c r="BE331" s="241"/>
      <c r="BF331" s="241"/>
      <c r="BG331" s="241"/>
      <c r="BH331" s="241"/>
      <c r="BI331" s="241"/>
      <c r="BJ331" s="241"/>
      <c r="BK331" s="241"/>
      <c r="BL331" s="241"/>
      <c r="BM331" s="241"/>
      <c r="BN331" s="241"/>
      <c r="BO331" s="241"/>
      <c r="BP331" s="241"/>
      <c r="BQ331" s="241"/>
      <c r="BR331" s="241"/>
      <c r="BS331" s="241"/>
      <c r="BT331" s="241"/>
      <c r="BU331" s="241"/>
      <c r="BV331" s="241"/>
      <c r="BW331" s="241"/>
      <c r="BX331" s="241"/>
      <c r="BY331" s="241"/>
      <c r="BZ331" s="241"/>
      <c r="CA331" s="241"/>
      <c r="CB331" s="241"/>
      <c r="CC331" s="241"/>
      <c r="CD331" s="241"/>
      <c r="CE331" s="241"/>
      <c r="CF331" s="241"/>
      <c r="CG331" s="241"/>
      <c r="CH331" s="241"/>
      <c r="CI331" s="241"/>
      <c r="CJ331" s="241"/>
      <c r="CK331" s="241"/>
      <c r="CL331" s="241"/>
      <c r="CM331" s="241"/>
      <c r="CN331" s="241"/>
      <c r="CO331" s="241"/>
      <c r="CP331" s="241"/>
      <c r="CQ331" s="241"/>
      <c r="CR331" s="241"/>
      <c r="CS331" s="241"/>
      <c r="CT331" s="241"/>
      <c r="CU331" s="241"/>
      <c r="CV331" s="241"/>
      <c r="CW331" s="241"/>
      <c r="CX331" s="241"/>
      <c r="CY331" s="241"/>
      <c r="CZ331" s="241"/>
      <c r="DA331" s="241"/>
      <c r="DB331" s="241"/>
      <c r="DC331" s="241"/>
      <c r="DD331" s="241"/>
      <c r="DE331" s="241"/>
      <c r="DF331" s="241"/>
      <c r="DG331" s="241"/>
      <c r="DH331" s="241"/>
      <c r="DI331" s="241"/>
      <c r="DJ331" s="241"/>
      <c r="DK331" s="241"/>
      <c r="DL331" s="241"/>
      <c r="DM331" s="241"/>
      <c r="DN331" s="241"/>
      <c r="DO331" s="241"/>
      <c r="DP331" s="241"/>
      <c r="DQ331" s="241"/>
      <c r="DR331" s="241"/>
      <c r="DS331" s="241"/>
      <c r="DT331" s="241"/>
      <c r="DU331" s="241"/>
      <c r="DV331" s="241"/>
      <c r="DW331" s="241"/>
      <c r="DX331" s="241"/>
      <c r="DY331" s="241"/>
      <c r="DZ331" s="241"/>
      <c r="EA331" s="241"/>
      <c r="EB331" s="241"/>
      <c r="EC331" s="241"/>
      <c r="ED331" s="241"/>
      <c r="EE331" s="241"/>
      <c r="EF331" s="241"/>
      <c r="EG331" s="241"/>
      <c r="EH331" s="241"/>
      <c r="EI331" s="241"/>
      <c r="EJ331" s="241"/>
      <c r="EK331" s="241"/>
      <c r="EL331" s="241"/>
      <c r="EM331" s="241"/>
      <c r="EN331" s="241"/>
      <c r="EO331" s="241"/>
      <c r="EP331" s="241"/>
      <c r="EQ331" s="241"/>
      <c r="ER331" s="241"/>
      <c r="ES331" s="241"/>
      <c r="ET331" s="241"/>
      <c r="EU331" s="241"/>
      <c r="EV331" s="241"/>
      <c r="EW331" s="241"/>
      <c r="EX331" s="241"/>
      <c r="EY331" s="241"/>
      <c r="EZ331" s="241"/>
      <c r="FA331" s="241"/>
      <c r="FB331" s="241"/>
      <c r="FC331" s="241"/>
      <c r="FD331" s="241"/>
      <c r="FE331" s="241"/>
      <c r="FF331" s="241"/>
      <c r="FG331" s="241"/>
      <c r="FH331" s="241"/>
      <c r="FI331" s="241"/>
      <c r="FJ331" s="241"/>
      <c r="FK331" s="241"/>
      <c r="FL331" s="241"/>
      <c r="FM331" s="241"/>
      <c r="FN331" s="241"/>
      <c r="FO331" s="241"/>
      <c r="FP331" s="241"/>
      <c r="FQ331" s="241"/>
      <c r="FR331" s="241"/>
      <c r="FS331" s="241"/>
      <c r="FT331" s="241"/>
      <c r="FU331" s="241"/>
      <c r="FV331" s="241"/>
      <c r="FW331" s="241"/>
      <c r="FX331" s="241"/>
      <c r="FY331" s="241"/>
      <c r="FZ331" s="241"/>
      <c r="GA331" s="241"/>
      <c r="GB331" s="241"/>
      <c r="GC331" s="241"/>
      <c r="GD331" s="241"/>
      <c r="GE331" s="241"/>
      <c r="GF331" s="241"/>
      <c r="GG331" s="241"/>
      <c r="GH331" s="241"/>
      <c r="GI331" s="241"/>
      <c r="GJ331" s="241"/>
      <c r="GK331" s="241"/>
      <c r="GL331" s="241"/>
      <c r="GM331" s="241"/>
      <c r="GN331" s="241"/>
      <c r="GO331" s="241"/>
      <c r="GP331" s="241"/>
      <c r="GQ331" s="241"/>
      <c r="GR331" s="241"/>
      <c r="GS331" s="241"/>
      <c r="GT331" s="241"/>
      <c r="GU331" s="241"/>
      <c r="GV331" s="241"/>
      <c r="GW331" s="241"/>
      <c r="GX331" s="241"/>
      <c r="GY331" s="241"/>
      <c r="GZ331" s="241"/>
      <c r="HA331" s="241"/>
      <c r="HB331" s="241"/>
      <c r="HC331" s="241"/>
      <c r="HD331" s="241"/>
      <c r="HE331" s="241"/>
      <c r="HF331" s="241"/>
      <c r="HG331" s="241"/>
      <c r="HH331" s="241"/>
      <c r="HI331" s="241"/>
      <c r="HJ331" s="241"/>
      <c r="HK331" s="241"/>
      <c r="HL331" s="241"/>
      <c r="HM331" s="241"/>
      <c r="HN331" s="241"/>
      <c r="HO331" s="241"/>
      <c r="HP331" s="241"/>
      <c r="HQ331" s="241"/>
      <c r="HR331" s="241"/>
      <c r="HS331" s="241"/>
      <c r="HT331" s="241"/>
      <c r="HU331" s="241"/>
      <c r="HV331" s="241"/>
      <c r="HW331" s="241"/>
      <c r="HX331" s="241"/>
      <c r="HY331" s="241"/>
      <c r="HZ331" s="241"/>
      <c r="IA331" s="241"/>
      <c r="IB331" s="241"/>
      <c r="IC331" s="241"/>
      <c r="ID331" s="241"/>
      <c r="IE331" s="241"/>
      <c r="IF331" s="241"/>
      <c r="IG331" s="241"/>
      <c r="IH331" s="241"/>
      <c r="II331" s="241"/>
    </row>
    <row r="332" spans="1:243" ht="16.5" customHeight="1">
      <c r="A332" s="193"/>
      <c r="B332" s="330" t="s">
        <v>45</v>
      </c>
      <c r="C332" s="330"/>
      <c r="D332" s="218">
        <v>50</v>
      </c>
      <c r="E332" s="219">
        <v>3.2</v>
      </c>
      <c r="F332" s="219">
        <v>8.4</v>
      </c>
      <c r="G332" s="220">
        <v>34.25</v>
      </c>
      <c r="H332" s="252">
        <v>225.3</v>
      </c>
      <c r="I332" s="253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  <c r="AX332" s="22"/>
      <c r="AY332" s="22"/>
      <c r="AZ332" s="22"/>
      <c r="BA332" s="22"/>
      <c r="BB332" s="22"/>
      <c r="BC332" s="22"/>
      <c r="BD332" s="22"/>
      <c r="BE332" s="22"/>
      <c r="BF332" s="22"/>
      <c r="BG332" s="22"/>
      <c r="BH332" s="22"/>
      <c r="BI332" s="22"/>
      <c r="BJ332" s="22"/>
      <c r="BK332" s="22"/>
      <c r="BL332" s="22"/>
      <c r="BM332" s="22"/>
      <c r="BN332" s="22"/>
      <c r="BO332" s="22"/>
      <c r="BP332" s="22"/>
      <c r="BQ332" s="22"/>
      <c r="BR332" s="22"/>
      <c r="BS332" s="22"/>
      <c r="BT332" s="22"/>
      <c r="BU332" s="22"/>
      <c r="BV332" s="22"/>
      <c r="BW332" s="22"/>
      <c r="BX332" s="22"/>
      <c r="BY332" s="22"/>
      <c r="BZ332" s="22"/>
      <c r="CA332" s="22"/>
      <c r="CB332" s="22"/>
      <c r="CC332" s="22"/>
      <c r="CD332" s="22"/>
      <c r="CE332" s="22"/>
      <c r="CF332" s="22"/>
      <c r="CG332" s="22"/>
      <c r="CH332" s="22"/>
      <c r="CI332" s="22"/>
      <c r="CJ332" s="22"/>
      <c r="CK332" s="22"/>
      <c r="CL332" s="22"/>
      <c r="CM332" s="22"/>
      <c r="CN332" s="22"/>
      <c r="CO332" s="22"/>
      <c r="CP332" s="22"/>
      <c r="CQ332" s="22"/>
      <c r="CR332" s="22"/>
      <c r="CS332" s="22"/>
      <c r="CT332" s="22"/>
      <c r="CU332" s="22"/>
      <c r="CV332" s="22"/>
      <c r="CW332" s="22"/>
      <c r="CX332" s="22"/>
      <c r="CY332" s="22"/>
      <c r="CZ332" s="22"/>
      <c r="DA332" s="22"/>
      <c r="DB332" s="22"/>
      <c r="DC332" s="22"/>
      <c r="DD332" s="22"/>
      <c r="DE332" s="22"/>
      <c r="DF332" s="22"/>
      <c r="DG332" s="22"/>
      <c r="DH332" s="22"/>
      <c r="DI332" s="22"/>
      <c r="DJ332" s="22"/>
      <c r="DK332" s="22"/>
      <c r="DL332" s="22"/>
      <c r="DM332" s="22"/>
      <c r="DN332" s="22"/>
      <c r="DO332" s="22"/>
      <c r="DP332" s="22"/>
      <c r="DQ332" s="22"/>
      <c r="DR332" s="22"/>
      <c r="DS332" s="22"/>
      <c r="DT332" s="22"/>
      <c r="DU332" s="22"/>
      <c r="DV332" s="22"/>
      <c r="DW332" s="22"/>
      <c r="DX332" s="22"/>
      <c r="DY332" s="22"/>
      <c r="DZ332" s="22"/>
      <c r="EA332" s="22"/>
      <c r="EB332" s="22"/>
      <c r="EC332" s="22"/>
      <c r="ED332" s="22"/>
      <c r="EE332" s="22"/>
      <c r="EF332" s="22"/>
      <c r="EG332" s="22"/>
      <c r="EH332" s="22"/>
      <c r="EI332" s="22"/>
      <c r="EJ332" s="22"/>
      <c r="EK332" s="22"/>
      <c r="EL332" s="22"/>
      <c r="EM332" s="22"/>
      <c r="EN332" s="22"/>
      <c r="EO332" s="22"/>
      <c r="EP332" s="22"/>
      <c r="EQ332" s="22"/>
      <c r="ER332" s="22"/>
      <c r="ES332" s="22"/>
      <c r="ET332" s="22"/>
      <c r="EU332" s="22"/>
      <c r="EV332" s="22"/>
      <c r="EW332" s="22"/>
      <c r="EX332" s="22"/>
      <c r="EY332" s="22"/>
      <c r="EZ332" s="22"/>
      <c r="FA332" s="22"/>
      <c r="FB332" s="22"/>
      <c r="FC332" s="22"/>
      <c r="FD332" s="22"/>
      <c r="FE332" s="22"/>
      <c r="FF332" s="22"/>
      <c r="FG332" s="22"/>
      <c r="FH332" s="22"/>
      <c r="FI332" s="22"/>
      <c r="FJ332" s="22"/>
      <c r="FK332" s="22"/>
      <c r="FL332" s="22"/>
      <c r="FM332" s="22"/>
      <c r="FN332" s="22"/>
      <c r="FO332" s="22"/>
      <c r="FP332" s="22"/>
      <c r="FQ332" s="22"/>
      <c r="FR332" s="22"/>
      <c r="FS332" s="22"/>
      <c r="FT332" s="22"/>
      <c r="FU332" s="22"/>
      <c r="FV332" s="22"/>
      <c r="FW332" s="22"/>
      <c r="FX332" s="22"/>
      <c r="FY332" s="22"/>
      <c r="FZ332" s="22"/>
      <c r="GA332" s="22"/>
      <c r="GB332" s="22"/>
      <c r="GC332" s="22"/>
      <c r="GD332" s="22"/>
      <c r="GE332" s="22"/>
      <c r="GF332" s="22"/>
      <c r="GG332" s="22"/>
      <c r="GH332" s="22"/>
      <c r="GI332" s="22"/>
      <c r="GJ332" s="22"/>
      <c r="GK332" s="22"/>
      <c r="GL332" s="22"/>
      <c r="GM332" s="22"/>
      <c r="GN332" s="22"/>
      <c r="GO332" s="22"/>
      <c r="GP332" s="22"/>
      <c r="GQ332" s="22"/>
      <c r="GR332" s="22"/>
      <c r="GS332" s="22"/>
      <c r="GT332" s="22"/>
      <c r="GU332" s="22"/>
      <c r="GV332" s="22"/>
      <c r="GW332" s="22"/>
      <c r="GX332" s="22"/>
      <c r="GY332" s="22"/>
      <c r="GZ332" s="22"/>
      <c r="HA332" s="22"/>
      <c r="HB332" s="22"/>
      <c r="HC332" s="22"/>
      <c r="HD332" s="22"/>
      <c r="HE332" s="22"/>
      <c r="HF332" s="22"/>
      <c r="HG332" s="22"/>
      <c r="HH332" s="22"/>
      <c r="HI332" s="22"/>
      <c r="HJ332" s="22"/>
      <c r="HK332" s="22"/>
      <c r="HL332" s="22"/>
      <c r="HM332" s="22"/>
      <c r="HN332" s="22"/>
      <c r="HO332" s="22"/>
      <c r="HP332" s="22"/>
      <c r="HQ332" s="22"/>
      <c r="HR332" s="22"/>
      <c r="HS332" s="22"/>
      <c r="HT332" s="22"/>
      <c r="HU332" s="22"/>
      <c r="HV332" s="22"/>
      <c r="HW332" s="22"/>
      <c r="HX332" s="22"/>
      <c r="HY332" s="22"/>
      <c r="HZ332" s="22"/>
      <c r="IA332" s="23"/>
      <c r="IB332" s="23"/>
      <c r="IC332" s="23"/>
      <c r="ID332" s="23"/>
      <c r="IE332" s="23"/>
      <c r="IF332" s="23"/>
      <c r="IG332" s="23"/>
      <c r="IH332" s="23"/>
      <c r="II332" s="23"/>
    </row>
    <row r="333" spans="1:243" ht="15.6">
      <c r="A333" s="331" t="s">
        <v>24</v>
      </c>
      <c r="B333" s="331"/>
      <c r="C333" s="331"/>
      <c r="D333" s="331"/>
      <c r="E333" s="254">
        <v>34.07</v>
      </c>
      <c r="F333" s="254">
        <v>38.28</v>
      </c>
      <c r="G333" s="254">
        <v>173.55</v>
      </c>
      <c r="H333" s="255">
        <v>1151.81</v>
      </c>
      <c r="I333" s="250"/>
      <c r="J333" s="241"/>
      <c r="K333" s="241"/>
      <c r="L333" s="241"/>
      <c r="M333" s="241"/>
      <c r="N333" s="241"/>
      <c r="O333" s="241"/>
      <c r="P333" s="241"/>
      <c r="Q333" s="241"/>
      <c r="R333" s="241"/>
      <c r="S333" s="241"/>
      <c r="T333" s="241"/>
      <c r="U333" s="241"/>
      <c r="V333" s="241"/>
      <c r="W333" s="241"/>
      <c r="X333" s="241"/>
      <c r="Y333" s="241"/>
      <c r="Z333" s="241"/>
      <c r="AA333" s="241"/>
      <c r="AB333" s="241"/>
      <c r="AC333" s="241"/>
      <c r="AD333" s="241"/>
      <c r="AE333" s="241"/>
      <c r="AF333" s="241"/>
      <c r="AG333" s="241"/>
      <c r="AH333" s="241"/>
      <c r="AI333" s="241"/>
      <c r="AJ333" s="241"/>
      <c r="AK333" s="241"/>
      <c r="AL333" s="241"/>
      <c r="AM333" s="241"/>
      <c r="AN333" s="241"/>
      <c r="AO333" s="241"/>
      <c r="AP333" s="241"/>
      <c r="AQ333" s="241"/>
      <c r="AR333" s="241"/>
      <c r="AS333" s="241"/>
      <c r="AT333" s="241"/>
      <c r="AU333" s="241"/>
      <c r="AV333" s="241"/>
      <c r="AW333" s="241"/>
      <c r="AX333" s="241"/>
      <c r="AY333" s="241"/>
      <c r="AZ333" s="241"/>
      <c r="BA333" s="241"/>
      <c r="BB333" s="241"/>
      <c r="BC333" s="241"/>
      <c r="BD333" s="241"/>
      <c r="BE333" s="241"/>
      <c r="BF333" s="241"/>
      <c r="BG333" s="241"/>
      <c r="BH333" s="241"/>
      <c r="BI333" s="241"/>
      <c r="BJ333" s="241"/>
      <c r="BK333" s="241"/>
      <c r="BL333" s="241"/>
      <c r="BM333" s="241"/>
      <c r="BN333" s="241"/>
      <c r="BO333" s="241"/>
      <c r="BP333" s="241"/>
      <c r="BQ333" s="241"/>
      <c r="BR333" s="241"/>
      <c r="BS333" s="241"/>
      <c r="BT333" s="241"/>
      <c r="BU333" s="241"/>
      <c r="BV333" s="241"/>
      <c r="BW333" s="241"/>
      <c r="BX333" s="241"/>
      <c r="BY333" s="241"/>
      <c r="BZ333" s="241"/>
      <c r="CA333" s="241"/>
      <c r="CB333" s="241"/>
      <c r="CC333" s="241"/>
      <c r="CD333" s="241"/>
      <c r="CE333" s="241"/>
      <c r="CF333" s="241"/>
      <c r="CG333" s="241"/>
      <c r="CH333" s="241"/>
      <c r="CI333" s="241"/>
      <c r="CJ333" s="241"/>
      <c r="CK333" s="241"/>
      <c r="CL333" s="241"/>
      <c r="CM333" s="241"/>
      <c r="CN333" s="241"/>
      <c r="CO333" s="241"/>
      <c r="CP333" s="241"/>
      <c r="CQ333" s="241"/>
      <c r="CR333" s="241"/>
      <c r="CS333" s="241"/>
      <c r="CT333" s="241"/>
      <c r="CU333" s="241"/>
      <c r="CV333" s="241"/>
      <c r="CW333" s="241"/>
      <c r="CX333" s="241"/>
      <c r="CY333" s="241"/>
      <c r="CZ333" s="241"/>
      <c r="DA333" s="241"/>
      <c r="DB333" s="241"/>
      <c r="DC333" s="241"/>
      <c r="DD333" s="241"/>
      <c r="DE333" s="241"/>
      <c r="DF333" s="241"/>
      <c r="DG333" s="241"/>
      <c r="DH333" s="241"/>
      <c r="DI333" s="241"/>
      <c r="DJ333" s="241"/>
      <c r="DK333" s="241"/>
      <c r="DL333" s="241"/>
      <c r="DM333" s="241"/>
      <c r="DN333" s="241"/>
      <c r="DO333" s="241"/>
      <c r="DP333" s="241"/>
      <c r="DQ333" s="241"/>
      <c r="DR333" s="241"/>
      <c r="DS333" s="241"/>
      <c r="DT333" s="241"/>
      <c r="DU333" s="241"/>
      <c r="DV333" s="241"/>
      <c r="DW333" s="241"/>
      <c r="DX333" s="241"/>
      <c r="DY333" s="241"/>
      <c r="DZ333" s="241"/>
      <c r="EA333" s="241"/>
      <c r="EB333" s="241"/>
      <c r="EC333" s="241"/>
      <c r="ED333" s="241"/>
      <c r="EE333" s="241"/>
      <c r="EF333" s="241"/>
      <c r="EG333" s="241"/>
      <c r="EH333" s="241"/>
      <c r="EI333" s="241"/>
      <c r="EJ333" s="241"/>
      <c r="EK333" s="241"/>
      <c r="EL333" s="241"/>
      <c r="EM333" s="241"/>
      <c r="EN333" s="241"/>
      <c r="EO333" s="241"/>
      <c r="EP333" s="241"/>
      <c r="EQ333" s="241"/>
      <c r="ER333" s="241"/>
      <c r="ES333" s="241"/>
      <c r="ET333" s="241"/>
      <c r="EU333" s="241"/>
      <c r="EV333" s="241"/>
      <c r="EW333" s="241"/>
      <c r="EX333" s="241"/>
      <c r="EY333" s="241"/>
      <c r="EZ333" s="241"/>
      <c r="FA333" s="241"/>
      <c r="FB333" s="241"/>
      <c r="FC333" s="241"/>
      <c r="FD333" s="241"/>
      <c r="FE333" s="241"/>
      <c r="FF333" s="241"/>
      <c r="FG333" s="241"/>
      <c r="FH333" s="241"/>
      <c r="FI333" s="241"/>
      <c r="FJ333" s="241"/>
      <c r="FK333" s="241"/>
      <c r="FL333" s="241"/>
      <c r="FM333" s="241"/>
      <c r="FN333" s="241"/>
      <c r="FO333" s="241"/>
      <c r="FP333" s="241"/>
      <c r="FQ333" s="241"/>
      <c r="FR333" s="241"/>
      <c r="FS333" s="241"/>
      <c r="FT333" s="241"/>
      <c r="FU333" s="241"/>
      <c r="FV333" s="241"/>
      <c r="FW333" s="241"/>
      <c r="FX333" s="241"/>
      <c r="FY333" s="241"/>
      <c r="FZ333" s="241"/>
      <c r="GA333" s="241"/>
      <c r="GB333" s="241"/>
      <c r="GC333" s="241"/>
      <c r="GD333" s="241"/>
      <c r="GE333" s="241"/>
      <c r="GF333" s="241"/>
      <c r="GG333" s="241"/>
      <c r="GH333" s="241"/>
      <c r="GI333" s="241"/>
      <c r="GJ333" s="241"/>
      <c r="GK333" s="241"/>
      <c r="GL333" s="241"/>
      <c r="GM333" s="241"/>
      <c r="GN333" s="241"/>
      <c r="GO333" s="241"/>
      <c r="GP333" s="241"/>
      <c r="GQ333" s="241"/>
      <c r="GR333" s="241"/>
      <c r="GS333" s="241"/>
      <c r="GT333" s="241"/>
      <c r="GU333" s="241"/>
      <c r="GV333" s="241"/>
      <c r="GW333" s="241"/>
      <c r="GX333" s="241"/>
      <c r="GY333" s="241"/>
      <c r="GZ333" s="241"/>
      <c r="HA333" s="241"/>
      <c r="HB333" s="241"/>
      <c r="HC333" s="241"/>
      <c r="HD333" s="241"/>
      <c r="HE333" s="241"/>
      <c r="HF333" s="241"/>
      <c r="HG333" s="241"/>
      <c r="HH333" s="241"/>
      <c r="HI333" s="241"/>
      <c r="HJ333" s="241"/>
      <c r="HK333" s="241"/>
      <c r="HL333" s="241"/>
      <c r="HM333" s="241"/>
      <c r="HN333" s="241"/>
      <c r="HO333" s="241"/>
      <c r="HP333" s="241"/>
      <c r="HQ333" s="241"/>
      <c r="HR333" s="241"/>
      <c r="HS333" s="241"/>
      <c r="HT333" s="241"/>
      <c r="HU333" s="241"/>
      <c r="HV333" s="241"/>
      <c r="HW333" s="241"/>
      <c r="HX333" s="241"/>
      <c r="HY333" s="241"/>
      <c r="HZ333" s="241"/>
      <c r="IA333" s="241"/>
      <c r="IB333" s="241"/>
      <c r="IC333" s="241"/>
      <c r="ID333" s="241"/>
      <c r="IE333" s="241"/>
      <c r="IF333" s="241"/>
      <c r="IG333" s="241"/>
      <c r="IH333" s="241"/>
      <c r="II333" s="241"/>
    </row>
    <row r="334" spans="1:243" ht="15.6">
      <c r="A334" s="331" t="s">
        <v>25</v>
      </c>
      <c r="B334" s="331"/>
      <c r="C334" s="331"/>
      <c r="D334" s="331"/>
      <c r="E334" s="254">
        <v>55.96</v>
      </c>
      <c r="F334" s="254">
        <v>64.42</v>
      </c>
      <c r="G334" s="254">
        <v>280.39</v>
      </c>
      <c r="H334" s="255">
        <v>1900.85</v>
      </c>
      <c r="I334" s="256"/>
      <c r="J334" s="241"/>
      <c r="K334" s="241"/>
      <c r="L334" s="241"/>
      <c r="M334" s="241"/>
      <c r="N334" s="241"/>
      <c r="O334" s="241"/>
      <c r="P334" s="241"/>
      <c r="Q334" s="241"/>
      <c r="R334" s="241"/>
      <c r="S334" s="241"/>
      <c r="T334" s="241"/>
      <c r="U334" s="241"/>
      <c r="V334" s="241"/>
      <c r="W334" s="241"/>
      <c r="X334" s="241"/>
      <c r="Y334" s="241"/>
      <c r="Z334" s="241"/>
      <c r="AA334" s="241"/>
      <c r="AB334" s="241"/>
      <c r="AC334" s="241"/>
      <c r="AD334" s="241"/>
      <c r="AE334" s="241"/>
      <c r="AF334" s="241"/>
      <c r="AG334" s="241"/>
      <c r="AH334" s="241"/>
      <c r="AI334" s="241"/>
      <c r="AJ334" s="241"/>
      <c r="AK334" s="241"/>
      <c r="AL334" s="241"/>
      <c r="AM334" s="241"/>
      <c r="AN334" s="241"/>
      <c r="AO334" s="241"/>
      <c r="AP334" s="241"/>
      <c r="AQ334" s="241"/>
      <c r="AR334" s="241"/>
      <c r="AS334" s="241"/>
      <c r="AT334" s="241"/>
      <c r="AU334" s="241"/>
      <c r="AV334" s="241"/>
      <c r="AW334" s="241"/>
      <c r="AX334" s="241"/>
      <c r="AY334" s="241"/>
      <c r="AZ334" s="241"/>
      <c r="BA334" s="241"/>
      <c r="BB334" s="241"/>
      <c r="BC334" s="241"/>
      <c r="BD334" s="241"/>
      <c r="BE334" s="241"/>
      <c r="BF334" s="241"/>
      <c r="BG334" s="241"/>
      <c r="BH334" s="241"/>
      <c r="BI334" s="241"/>
      <c r="BJ334" s="241"/>
      <c r="BK334" s="241"/>
      <c r="BL334" s="241"/>
      <c r="BM334" s="241"/>
      <c r="BN334" s="241"/>
      <c r="BO334" s="241"/>
      <c r="BP334" s="241"/>
      <c r="BQ334" s="241"/>
      <c r="BR334" s="241"/>
      <c r="BS334" s="241"/>
      <c r="BT334" s="241"/>
      <c r="BU334" s="241"/>
      <c r="BV334" s="241"/>
      <c r="BW334" s="241"/>
      <c r="BX334" s="241"/>
      <c r="BY334" s="241"/>
      <c r="BZ334" s="241"/>
      <c r="CA334" s="241"/>
      <c r="CB334" s="241"/>
      <c r="CC334" s="241"/>
      <c r="CD334" s="241"/>
      <c r="CE334" s="241"/>
      <c r="CF334" s="241"/>
      <c r="CG334" s="241"/>
      <c r="CH334" s="241"/>
      <c r="CI334" s="241"/>
      <c r="CJ334" s="241"/>
      <c r="CK334" s="241"/>
      <c r="CL334" s="241"/>
      <c r="CM334" s="241"/>
      <c r="CN334" s="241"/>
      <c r="CO334" s="241"/>
      <c r="CP334" s="241"/>
      <c r="CQ334" s="241"/>
      <c r="CR334" s="241"/>
      <c r="CS334" s="241"/>
      <c r="CT334" s="241"/>
      <c r="CU334" s="241"/>
      <c r="CV334" s="241"/>
      <c r="CW334" s="241"/>
      <c r="CX334" s="241"/>
      <c r="CY334" s="241"/>
      <c r="CZ334" s="241"/>
      <c r="DA334" s="241"/>
      <c r="DB334" s="241"/>
      <c r="DC334" s="241"/>
      <c r="DD334" s="241"/>
      <c r="DE334" s="241"/>
      <c r="DF334" s="241"/>
      <c r="DG334" s="241"/>
      <c r="DH334" s="241"/>
      <c r="DI334" s="241"/>
      <c r="DJ334" s="241"/>
      <c r="DK334" s="241"/>
      <c r="DL334" s="241"/>
      <c r="DM334" s="241"/>
      <c r="DN334" s="241"/>
      <c r="DO334" s="241"/>
      <c r="DP334" s="241"/>
      <c r="DQ334" s="241"/>
      <c r="DR334" s="241"/>
      <c r="DS334" s="241"/>
      <c r="DT334" s="241"/>
      <c r="DU334" s="241"/>
      <c r="DV334" s="241"/>
      <c r="DW334" s="241"/>
      <c r="DX334" s="241"/>
      <c r="DY334" s="241"/>
      <c r="DZ334" s="241"/>
      <c r="EA334" s="241"/>
      <c r="EB334" s="241"/>
      <c r="EC334" s="241"/>
      <c r="ED334" s="241"/>
      <c r="EE334" s="241"/>
      <c r="EF334" s="241"/>
      <c r="EG334" s="241"/>
      <c r="EH334" s="241"/>
      <c r="EI334" s="241"/>
      <c r="EJ334" s="241"/>
      <c r="EK334" s="241"/>
      <c r="EL334" s="241"/>
      <c r="EM334" s="241"/>
      <c r="EN334" s="241"/>
      <c r="EO334" s="241"/>
      <c r="EP334" s="241"/>
      <c r="EQ334" s="241"/>
      <c r="ER334" s="241"/>
      <c r="ES334" s="241"/>
      <c r="ET334" s="241"/>
      <c r="EU334" s="241"/>
      <c r="EV334" s="241"/>
      <c r="EW334" s="241"/>
      <c r="EX334" s="241"/>
      <c r="EY334" s="241"/>
      <c r="EZ334" s="241"/>
      <c r="FA334" s="241"/>
      <c r="FB334" s="241"/>
      <c r="FC334" s="241"/>
      <c r="FD334" s="241"/>
      <c r="FE334" s="241"/>
      <c r="FF334" s="241"/>
      <c r="FG334" s="241"/>
      <c r="FH334" s="241"/>
      <c r="FI334" s="241"/>
      <c r="FJ334" s="241"/>
      <c r="FK334" s="241"/>
      <c r="FL334" s="241"/>
      <c r="FM334" s="241"/>
      <c r="FN334" s="241"/>
      <c r="FO334" s="241"/>
      <c r="FP334" s="241"/>
      <c r="FQ334" s="241"/>
      <c r="FR334" s="241"/>
      <c r="FS334" s="241"/>
      <c r="FT334" s="241"/>
      <c r="FU334" s="241"/>
      <c r="FV334" s="241"/>
      <c r="FW334" s="241"/>
      <c r="FX334" s="241"/>
      <c r="FY334" s="241"/>
      <c r="FZ334" s="241"/>
      <c r="GA334" s="241"/>
      <c r="GB334" s="241"/>
      <c r="GC334" s="241"/>
      <c r="GD334" s="241"/>
      <c r="GE334" s="241"/>
      <c r="GF334" s="241"/>
      <c r="GG334" s="241"/>
      <c r="GH334" s="241"/>
      <c r="GI334" s="241"/>
      <c r="GJ334" s="241"/>
      <c r="GK334" s="241"/>
      <c r="GL334" s="241"/>
      <c r="GM334" s="241"/>
      <c r="GN334" s="241"/>
      <c r="GO334" s="241"/>
      <c r="GP334" s="241"/>
      <c r="GQ334" s="241"/>
      <c r="GR334" s="241"/>
      <c r="GS334" s="241"/>
      <c r="GT334" s="241"/>
      <c r="GU334" s="241"/>
      <c r="GV334" s="241"/>
      <c r="GW334" s="241"/>
      <c r="GX334" s="241"/>
      <c r="GY334" s="241"/>
      <c r="GZ334" s="241"/>
      <c r="HA334" s="241"/>
      <c r="HB334" s="241"/>
      <c r="HC334" s="241"/>
      <c r="HD334" s="241"/>
      <c r="HE334" s="241"/>
      <c r="HF334" s="241"/>
      <c r="HG334" s="241"/>
      <c r="HH334" s="241"/>
      <c r="HI334" s="241"/>
      <c r="HJ334" s="241"/>
      <c r="HK334" s="241"/>
      <c r="HL334" s="241"/>
      <c r="HM334" s="241"/>
      <c r="HN334" s="241"/>
      <c r="HO334" s="241"/>
      <c r="HP334" s="241"/>
      <c r="HQ334" s="241"/>
      <c r="HR334" s="241"/>
      <c r="HS334" s="241"/>
      <c r="HT334" s="241"/>
      <c r="HU334" s="241"/>
      <c r="HV334" s="241"/>
      <c r="HW334" s="241"/>
      <c r="HX334" s="241"/>
      <c r="HY334" s="241"/>
      <c r="HZ334" s="241"/>
      <c r="IA334" s="241"/>
      <c r="IB334" s="241"/>
      <c r="IC334" s="241"/>
      <c r="ID334" s="241"/>
      <c r="IE334" s="241"/>
      <c r="IF334" s="241"/>
      <c r="IG334" s="241"/>
      <c r="IH334" s="241"/>
      <c r="II334" s="241"/>
    </row>
    <row r="335" spans="1:243" ht="16.5" customHeight="1">
      <c r="A335" s="332" t="s">
        <v>105</v>
      </c>
      <c r="B335" s="332"/>
      <c r="C335" s="332"/>
      <c r="D335" s="332"/>
      <c r="E335" s="257">
        <v>46.785333333333298</v>
      </c>
      <c r="F335" s="257">
        <v>46.124222222222201</v>
      </c>
      <c r="G335" s="257">
        <v>206.53200000000001</v>
      </c>
      <c r="H335" s="258">
        <v>1414.1786666666701</v>
      </c>
      <c r="I335" s="259"/>
      <c r="J335" s="241"/>
      <c r="K335" s="241"/>
      <c r="L335" s="241"/>
      <c r="M335" s="241"/>
      <c r="N335" s="241"/>
      <c r="O335" s="241"/>
      <c r="P335" s="241"/>
      <c r="Q335" s="241"/>
      <c r="R335" s="241"/>
      <c r="S335" s="241"/>
      <c r="T335" s="241"/>
      <c r="U335" s="241"/>
      <c r="V335" s="241"/>
      <c r="W335" s="241"/>
      <c r="X335" s="241"/>
      <c r="Y335" s="241"/>
      <c r="Z335" s="241"/>
      <c r="AA335" s="241"/>
      <c r="AB335" s="241"/>
      <c r="AC335" s="241"/>
      <c r="AD335" s="241"/>
      <c r="AE335" s="241"/>
      <c r="AF335" s="241"/>
      <c r="AG335" s="241"/>
      <c r="AH335" s="241"/>
      <c r="AI335" s="241"/>
      <c r="AJ335" s="241"/>
      <c r="AK335" s="241"/>
      <c r="AL335" s="241"/>
      <c r="AM335" s="241"/>
      <c r="AN335" s="241"/>
      <c r="AO335" s="241"/>
      <c r="AP335" s="241"/>
      <c r="AQ335" s="241"/>
      <c r="AR335" s="241"/>
      <c r="AS335" s="241"/>
      <c r="AT335" s="241"/>
      <c r="AU335" s="241"/>
      <c r="AV335" s="241"/>
      <c r="AW335" s="241"/>
      <c r="AX335" s="241"/>
      <c r="AY335" s="241"/>
      <c r="AZ335" s="241"/>
      <c r="BA335" s="241"/>
      <c r="BB335" s="241"/>
      <c r="BC335" s="241"/>
      <c r="BD335" s="241"/>
      <c r="BE335" s="241"/>
      <c r="BF335" s="241"/>
      <c r="BG335" s="241"/>
      <c r="BH335" s="241"/>
      <c r="BI335" s="241"/>
      <c r="BJ335" s="241"/>
      <c r="BK335" s="241"/>
      <c r="BL335" s="241"/>
      <c r="BM335" s="241"/>
      <c r="BN335" s="241"/>
      <c r="BO335" s="241"/>
      <c r="BP335" s="241"/>
      <c r="BQ335" s="241"/>
      <c r="BR335" s="241"/>
      <c r="BS335" s="241"/>
      <c r="BT335" s="241"/>
      <c r="BU335" s="241"/>
      <c r="BV335" s="241"/>
      <c r="BW335" s="241"/>
      <c r="BX335" s="241"/>
      <c r="BY335" s="241"/>
      <c r="BZ335" s="241"/>
      <c r="CA335" s="241"/>
      <c r="CB335" s="241"/>
      <c r="CC335" s="241"/>
      <c r="CD335" s="241"/>
      <c r="CE335" s="241"/>
      <c r="CF335" s="241"/>
      <c r="CG335" s="241"/>
      <c r="CH335" s="241"/>
      <c r="CI335" s="241"/>
      <c r="CJ335" s="241"/>
      <c r="CK335" s="241"/>
      <c r="CL335" s="241"/>
      <c r="CM335" s="241"/>
      <c r="CN335" s="241"/>
      <c r="CO335" s="241"/>
      <c r="CP335" s="241"/>
      <c r="CQ335" s="241"/>
      <c r="CR335" s="241"/>
      <c r="CS335" s="241"/>
      <c r="CT335" s="241"/>
      <c r="CU335" s="241"/>
      <c r="CV335" s="241"/>
      <c r="CW335" s="241"/>
      <c r="CX335" s="241"/>
      <c r="CY335" s="241"/>
      <c r="CZ335" s="241"/>
      <c r="DA335" s="241"/>
      <c r="DB335" s="241"/>
      <c r="DC335" s="241"/>
      <c r="DD335" s="241"/>
      <c r="DE335" s="241"/>
      <c r="DF335" s="241"/>
      <c r="DG335" s="241"/>
      <c r="DH335" s="241"/>
      <c r="DI335" s="241"/>
      <c r="DJ335" s="241"/>
      <c r="DK335" s="241"/>
      <c r="DL335" s="241"/>
      <c r="DM335" s="241"/>
      <c r="DN335" s="241"/>
      <c r="DO335" s="241"/>
      <c r="DP335" s="241"/>
      <c r="DQ335" s="241"/>
      <c r="DR335" s="241"/>
      <c r="DS335" s="241"/>
      <c r="DT335" s="241"/>
      <c r="DU335" s="241"/>
      <c r="DV335" s="241"/>
      <c r="DW335" s="241"/>
      <c r="DX335" s="241"/>
      <c r="DY335" s="241"/>
      <c r="DZ335" s="241"/>
      <c r="EA335" s="241"/>
      <c r="EB335" s="241"/>
      <c r="EC335" s="241"/>
      <c r="ED335" s="241"/>
      <c r="EE335" s="241"/>
      <c r="EF335" s="241"/>
      <c r="EG335" s="241"/>
      <c r="EH335" s="241"/>
      <c r="EI335" s="241"/>
      <c r="EJ335" s="241"/>
      <c r="EK335" s="241"/>
      <c r="EL335" s="241"/>
      <c r="EM335" s="241"/>
      <c r="EN335" s="241"/>
      <c r="EO335" s="241"/>
      <c r="EP335" s="241"/>
      <c r="EQ335" s="241"/>
      <c r="ER335" s="241"/>
      <c r="ES335" s="241"/>
      <c r="ET335" s="241"/>
      <c r="EU335" s="241"/>
      <c r="EV335" s="241"/>
      <c r="EW335" s="241"/>
      <c r="EX335" s="241"/>
      <c r="EY335" s="241"/>
      <c r="EZ335" s="241"/>
      <c r="FA335" s="241"/>
      <c r="FB335" s="241"/>
      <c r="FC335" s="241"/>
      <c r="FD335" s="241"/>
      <c r="FE335" s="241"/>
      <c r="FF335" s="241"/>
      <c r="FG335" s="241"/>
      <c r="FH335" s="241"/>
      <c r="FI335" s="241"/>
      <c r="FJ335" s="241"/>
      <c r="FK335" s="241"/>
      <c r="FL335" s="241"/>
      <c r="FM335" s="241"/>
      <c r="FN335" s="241"/>
      <c r="FO335" s="241"/>
      <c r="FP335" s="241"/>
      <c r="FQ335" s="241"/>
      <c r="FR335" s="241"/>
      <c r="FS335" s="241"/>
      <c r="FT335" s="241"/>
      <c r="FU335" s="241"/>
      <c r="FV335" s="241"/>
      <c r="FW335" s="241"/>
      <c r="FX335" s="241"/>
      <c r="FY335" s="241"/>
      <c r="FZ335" s="241"/>
      <c r="GA335" s="241"/>
      <c r="GB335" s="241"/>
      <c r="GC335" s="241"/>
      <c r="GD335" s="241"/>
      <c r="GE335" s="241"/>
      <c r="GF335" s="241"/>
      <c r="GG335" s="241"/>
      <c r="GH335" s="241"/>
      <c r="GI335" s="241"/>
      <c r="GJ335" s="241"/>
      <c r="GK335" s="241"/>
      <c r="GL335" s="241"/>
      <c r="GM335" s="241"/>
      <c r="GN335" s="241"/>
      <c r="GO335" s="241"/>
      <c r="GP335" s="241"/>
      <c r="GQ335" s="241"/>
      <c r="GR335" s="241"/>
      <c r="GS335" s="241"/>
      <c r="GT335" s="241"/>
      <c r="GU335" s="241"/>
      <c r="GV335" s="241"/>
      <c r="GW335" s="241"/>
      <c r="GX335" s="241"/>
      <c r="GY335" s="241"/>
      <c r="GZ335" s="241"/>
      <c r="HA335" s="241"/>
      <c r="HB335" s="241"/>
      <c r="HC335" s="241"/>
      <c r="HD335" s="241"/>
      <c r="HE335" s="241"/>
      <c r="HF335" s="241"/>
      <c r="HG335" s="241"/>
      <c r="HH335" s="241"/>
      <c r="HI335" s="241"/>
      <c r="HJ335" s="241"/>
      <c r="HK335" s="241"/>
      <c r="HL335" s="241"/>
      <c r="HM335" s="241"/>
      <c r="HN335" s="241"/>
      <c r="HO335" s="241"/>
      <c r="HP335" s="241"/>
      <c r="HQ335" s="241"/>
      <c r="HR335" s="241"/>
      <c r="HS335" s="241"/>
      <c r="HT335" s="241"/>
      <c r="HU335" s="241"/>
      <c r="HV335" s="241"/>
      <c r="HW335" s="241"/>
      <c r="HX335" s="241"/>
      <c r="HY335" s="241"/>
      <c r="HZ335" s="241"/>
      <c r="IA335" s="241"/>
      <c r="IB335" s="241"/>
      <c r="IC335" s="241"/>
      <c r="ID335" s="241"/>
      <c r="IE335" s="241"/>
      <c r="IF335" s="241"/>
      <c r="IG335" s="241"/>
      <c r="IH335" s="241"/>
      <c r="II335" s="241"/>
    </row>
    <row r="336" spans="1:243" ht="15.6">
      <c r="A336" s="260"/>
      <c r="B336" s="333"/>
      <c r="C336" s="333"/>
      <c r="D336" s="333"/>
      <c r="E336" s="333"/>
      <c r="F336" s="333"/>
      <c r="G336" s="333"/>
      <c r="H336" s="333"/>
      <c r="I336" s="140"/>
      <c r="J336" s="241"/>
      <c r="K336" s="241"/>
      <c r="L336" s="241"/>
      <c r="M336" s="241"/>
      <c r="N336" s="241"/>
      <c r="O336" s="241"/>
      <c r="P336" s="241"/>
      <c r="Q336" s="241"/>
      <c r="R336" s="241"/>
      <c r="S336" s="241"/>
      <c r="T336" s="241"/>
      <c r="U336" s="241"/>
      <c r="V336" s="241"/>
      <c r="W336" s="241"/>
      <c r="X336" s="241"/>
      <c r="Y336" s="241"/>
      <c r="Z336" s="241"/>
      <c r="AA336" s="241"/>
      <c r="AB336" s="241"/>
      <c r="AC336" s="241"/>
      <c r="AD336" s="241"/>
      <c r="AE336" s="241"/>
      <c r="AF336" s="241"/>
      <c r="AG336" s="241"/>
      <c r="AH336" s="241"/>
      <c r="AI336" s="241"/>
      <c r="AJ336" s="241"/>
      <c r="AK336" s="241"/>
      <c r="AL336" s="241"/>
      <c r="AM336" s="241"/>
      <c r="AN336" s="241"/>
      <c r="AO336" s="241"/>
      <c r="AP336" s="241"/>
      <c r="AQ336" s="241"/>
      <c r="AR336" s="241"/>
      <c r="AS336" s="241"/>
      <c r="AT336" s="241"/>
      <c r="AU336" s="241"/>
      <c r="AV336" s="241"/>
      <c r="AW336" s="241"/>
      <c r="AX336" s="241"/>
      <c r="AY336" s="241"/>
      <c r="AZ336" s="241"/>
      <c r="BA336" s="241"/>
      <c r="BB336" s="241"/>
      <c r="BC336" s="241"/>
      <c r="BD336" s="241"/>
      <c r="BE336" s="241"/>
      <c r="BF336" s="241"/>
      <c r="BG336" s="241"/>
      <c r="BH336" s="241"/>
      <c r="BI336" s="241"/>
      <c r="BJ336" s="241"/>
      <c r="BK336" s="241"/>
      <c r="BL336" s="241"/>
      <c r="BM336" s="241"/>
      <c r="BN336" s="241"/>
      <c r="BO336" s="241"/>
      <c r="BP336" s="241"/>
      <c r="BQ336" s="241"/>
      <c r="BR336" s="241"/>
      <c r="BS336" s="241"/>
      <c r="BT336" s="241"/>
      <c r="BU336" s="241"/>
      <c r="BV336" s="241"/>
      <c r="BW336" s="241"/>
      <c r="BX336" s="241"/>
      <c r="BY336" s="241"/>
      <c r="BZ336" s="241"/>
      <c r="CA336" s="241"/>
      <c r="CB336" s="241"/>
      <c r="CC336" s="241"/>
      <c r="CD336" s="241"/>
      <c r="CE336" s="241"/>
      <c r="CF336" s="241"/>
      <c r="CG336" s="241"/>
      <c r="CH336" s="241"/>
      <c r="CI336" s="241"/>
      <c r="CJ336" s="241"/>
      <c r="CK336" s="241"/>
      <c r="CL336" s="241"/>
      <c r="CM336" s="241"/>
      <c r="CN336" s="241"/>
      <c r="CO336" s="241"/>
      <c r="CP336" s="241"/>
      <c r="CQ336" s="241"/>
      <c r="CR336" s="241"/>
      <c r="CS336" s="241"/>
      <c r="CT336" s="241"/>
      <c r="CU336" s="241"/>
      <c r="CV336" s="241"/>
      <c r="CW336" s="241"/>
      <c r="CX336" s="241"/>
      <c r="CY336" s="241"/>
      <c r="CZ336" s="241"/>
      <c r="DA336" s="241"/>
      <c r="DB336" s="241"/>
      <c r="DC336" s="241"/>
      <c r="DD336" s="241"/>
      <c r="DE336" s="241"/>
      <c r="DF336" s="241"/>
      <c r="DG336" s="241"/>
      <c r="DH336" s="241"/>
      <c r="DI336" s="241"/>
      <c r="DJ336" s="241"/>
      <c r="DK336" s="241"/>
      <c r="DL336" s="241"/>
      <c r="DM336" s="241"/>
      <c r="DN336" s="241"/>
      <c r="DO336" s="241"/>
      <c r="DP336" s="241"/>
      <c r="DQ336" s="241"/>
      <c r="DR336" s="241"/>
      <c r="DS336" s="241"/>
      <c r="DT336" s="241"/>
      <c r="DU336" s="241"/>
      <c r="DV336" s="241"/>
      <c r="DW336" s="241"/>
      <c r="DX336" s="241"/>
      <c r="DY336" s="241"/>
      <c r="DZ336" s="241"/>
      <c r="EA336" s="241"/>
      <c r="EB336" s="241"/>
      <c r="EC336" s="241"/>
      <c r="ED336" s="241"/>
      <c r="EE336" s="241"/>
      <c r="EF336" s="241"/>
      <c r="EG336" s="241"/>
      <c r="EH336" s="241"/>
      <c r="EI336" s="241"/>
      <c r="EJ336" s="241"/>
      <c r="EK336" s="241"/>
      <c r="EL336" s="241"/>
      <c r="EM336" s="241"/>
      <c r="EN336" s="241"/>
      <c r="EO336" s="241"/>
      <c r="EP336" s="241"/>
      <c r="EQ336" s="241"/>
      <c r="ER336" s="241"/>
      <c r="ES336" s="241"/>
      <c r="ET336" s="241"/>
      <c r="EU336" s="241"/>
      <c r="EV336" s="241"/>
      <c r="EW336" s="241"/>
      <c r="EX336" s="241"/>
      <c r="EY336" s="241"/>
      <c r="EZ336" s="241"/>
      <c r="FA336" s="241"/>
      <c r="FB336" s="241"/>
      <c r="FC336" s="241"/>
      <c r="FD336" s="241"/>
      <c r="FE336" s="241"/>
      <c r="FF336" s="241"/>
      <c r="FG336" s="241"/>
      <c r="FH336" s="241"/>
      <c r="FI336" s="241"/>
      <c r="FJ336" s="241"/>
      <c r="FK336" s="241"/>
      <c r="FL336" s="241"/>
      <c r="FM336" s="241"/>
      <c r="FN336" s="241"/>
      <c r="FO336" s="241"/>
      <c r="FP336" s="241"/>
      <c r="FQ336" s="241"/>
      <c r="FR336" s="241"/>
      <c r="FS336" s="241"/>
      <c r="FT336" s="241"/>
      <c r="FU336" s="241"/>
      <c r="FV336" s="241"/>
      <c r="FW336" s="241"/>
      <c r="FX336" s="241"/>
      <c r="FY336" s="241"/>
      <c r="FZ336" s="241"/>
      <c r="GA336" s="241"/>
      <c r="GB336" s="241"/>
      <c r="GC336" s="241"/>
      <c r="GD336" s="241"/>
      <c r="GE336" s="241"/>
      <c r="GF336" s="241"/>
      <c r="GG336" s="241"/>
      <c r="GH336" s="241"/>
      <c r="GI336" s="241"/>
      <c r="GJ336" s="241"/>
      <c r="GK336" s="241"/>
      <c r="GL336" s="241"/>
      <c r="GM336" s="241"/>
      <c r="GN336" s="241"/>
      <c r="GO336" s="241"/>
      <c r="GP336" s="241"/>
      <c r="GQ336" s="241"/>
      <c r="GR336" s="241"/>
      <c r="GS336" s="241"/>
      <c r="GT336" s="241"/>
      <c r="GU336" s="241"/>
      <c r="GV336" s="241"/>
      <c r="GW336" s="241"/>
      <c r="GX336" s="241"/>
      <c r="GY336" s="241"/>
      <c r="GZ336" s="241"/>
      <c r="HA336" s="241"/>
      <c r="HB336" s="241"/>
      <c r="HC336" s="241"/>
      <c r="HD336" s="241"/>
      <c r="HE336" s="241"/>
      <c r="HF336" s="241"/>
      <c r="HG336" s="241"/>
      <c r="HH336" s="241"/>
      <c r="HI336" s="241"/>
      <c r="HJ336" s="241"/>
      <c r="HK336" s="241"/>
      <c r="HL336" s="241"/>
      <c r="HM336" s="241"/>
      <c r="HN336" s="241"/>
      <c r="HO336" s="241"/>
      <c r="HP336" s="241"/>
      <c r="HQ336" s="241"/>
      <c r="HR336" s="241"/>
      <c r="HS336" s="241"/>
      <c r="HT336" s="241"/>
      <c r="HU336" s="241"/>
      <c r="HV336" s="241"/>
      <c r="HW336" s="241"/>
      <c r="HX336" s="241"/>
      <c r="HY336" s="241"/>
      <c r="HZ336" s="241"/>
      <c r="IA336" s="241"/>
      <c r="IB336" s="241"/>
      <c r="IC336" s="241"/>
      <c r="ID336" s="241"/>
      <c r="IE336" s="241"/>
      <c r="IF336" s="241"/>
      <c r="IG336" s="241"/>
      <c r="IH336" s="241"/>
      <c r="II336" s="241"/>
    </row>
    <row r="337" spans="1:243" ht="24.75" customHeight="1">
      <c r="A337" s="261"/>
      <c r="B337" s="334" t="s">
        <v>106</v>
      </c>
      <c r="C337" s="334"/>
      <c r="D337" s="334"/>
      <c r="E337" s="334"/>
      <c r="F337" s="334"/>
      <c r="G337" s="334"/>
      <c r="H337" s="334"/>
      <c r="I337" s="334"/>
      <c r="J337" s="334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7"/>
      <c r="AO337" s="37"/>
      <c r="AP337" s="37"/>
      <c r="AQ337" s="37"/>
      <c r="AR337" s="37"/>
      <c r="AS337" s="37"/>
      <c r="AT337" s="37"/>
      <c r="AU337" s="37"/>
      <c r="AV337" s="37"/>
      <c r="AW337" s="37"/>
      <c r="AX337" s="37"/>
      <c r="AY337" s="37"/>
      <c r="AZ337" s="37"/>
      <c r="BA337" s="37"/>
      <c r="BB337" s="37"/>
      <c r="BC337" s="37"/>
      <c r="BD337" s="37"/>
      <c r="BE337" s="37"/>
      <c r="BF337" s="37"/>
      <c r="BG337" s="37"/>
      <c r="BH337" s="37"/>
      <c r="BI337" s="37"/>
      <c r="BJ337" s="37"/>
      <c r="BK337" s="37"/>
      <c r="BL337" s="37"/>
      <c r="BM337" s="37"/>
      <c r="BN337" s="37"/>
      <c r="BO337" s="37"/>
      <c r="BP337" s="37"/>
      <c r="BQ337" s="37"/>
      <c r="BR337" s="37"/>
      <c r="BS337" s="37"/>
      <c r="BT337" s="37"/>
      <c r="BU337" s="37"/>
      <c r="BV337" s="37"/>
      <c r="BW337" s="37"/>
      <c r="BX337" s="37"/>
      <c r="BY337" s="37"/>
      <c r="BZ337" s="37"/>
      <c r="CA337" s="37"/>
      <c r="CB337" s="37"/>
      <c r="CC337" s="37"/>
      <c r="CD337" s="37"/>
      <c r="CE337" s="37"/>
      <c r="CF337" s="37"/>
      <c r="CG337" s="37"/>
      <c r="CH337" s="37"/>
      <c r="CI337" s="37"/>
      <c r="CJ337" s="37"/>
      <c r="CK337" s="37"/>
      <c r="CL337" s="37"/>
      <c r="CM337" s="37"/>
      <c r="CN337" s="37"/>
      <c r="CO337" s="37"/>
      <c r="CP337" s="37"/>
      <c r="CQ337" s="37"/>
      <c r="CR337" s="37"/>
      <c r="CS337" s="37"/>
      <c r="CT337" s="37"/>
      <c r="CU337" s="37"/>
      <c r="CV337" s="37"/>
      <c r="CW337" s="37"/>
      <c r="CX337" s="37"/>
      <c r="CY337" s="37"/>
      <c r="CZ337" s="37"/>
      <c r="DA337" s="37"/>
      <c r="DB337" s="37"/>
      <c r="DC337" s="37"/>
      <c r="DD337" s="37"/>
      <c r="DE337" s="37"/>
      <c r="DF337" s="37"/>
      <c r="DG337" s="37"/>
      <c r="DH337" s="37"/>
      <c r="DI337" s="37"/>
      <c r="DJ337" s="37"/>
      <c r="DK337" s="37"/>
      <c r="DL337" s="37"/>
      <c r="DM337" s="37"/>
      <c r="DN337" s="37"/>
      <c r="DO337" s="37"/>
      <c r="DP337" s="37"/>
      <c r="DQ337" s="37"/>
      <c r="DR337" s="37"/>
      <c r="DS337" s="37"/>
      <c r="DT337" s="37"/>
      <c r="DU337" s="37"/>
      <c r="DV337" s="37"/>
      <c r="DW337" s="37"/>
      <c r="DX337" s="37"/>
      <c r="DY337" s="37"/>
      <c r="DZ337" s="37"/>
      <c r="EA337" s="37"/>
      <c r="EB337" s="37"/>
      <c r="EC337" s="37"/>
      <c r="ED337" s="37"/>
      <c r="EE337" s="37"/>
      <c r="EF337" s="37"/>
      <c r="EG337" s="37"/>
      <c r="EH337" s="37"/>
      <c r="EI337" s="37"/>
      <c r="EJ337" s="37"/>
      <c r="EK337" s="37"/>
      <c r="EL337" s="37"/>
      <c r="EM337" s="37"/>
      <c r="EN337" s="37"/>
      <c r="EO337" s="37"/>
      <c r="EP337" s="37"/>
      <c r="EQ337" s="37"/>
      <c r="ER337" s="37"/>
      <c r="ES337" s="37"/>
      <c r="ET337" s="37"/>
      <c r="EU337" s="37"/>
      <c r="EV337" s="37"/>
      <c r="EW337" s="37"/>
      <c r="EX337" s="37"/>
      <c r="EY337" s="37"/>
      <c r="EZ337" s="37"/>
      <c r="FA337" s="37"/>
      <c r="FB337" s="37"/>
      <c r="FC337" s="37"/>
      <c r="FD337" s="37"/>
      <c r="FE337" s="37"/>
      <c r="FF337" s="37"/>
      <c r="FG337" s="37"/>
      <c r="FH337" s="37"/>
      <c r="FI337" s="37"/>
      <c r="FJ337" s="37"/>
      <c r="FK337" s="37"/>
      <c r="FL337" s="37"/>
      <c r="FM337" s="37"/>
      <c r="FN337" s="37"/>
      <c r="FO337" s="37"/>
      <c r="FP337" s="37"/>
      <c r="FQ337" s="37"/>
      <c r="FR337" s="37"/>
      <c r="FS337" s="37"/>
      <c r="FT337" s="37"/>
      <c r="FU337" s="37"/>
      <c r="FV337" s="37"/>
      <c r="FW337" s="37"/>
      <c r="FX337" s="37"/>
      <c r="FY337" s="37"/>
      <c r="FZ337" s="37"/>
      <c r="GA337" s="37"/>
      <c r="GB337" s="37"/>
      <c r="GC337" s="37"/>
      <c r="GD337" s="37"/>
      <c r="GE337" s="37"/>
      <c r="GF337" s="37"/>
      <c r="GG337" s="37"/>
      <c r="GH337" s="37"/>
      <c r="GI337" s="37"/>
      <c r="GJ337" s="37"/>
      <c r="GK337" s="37"/>
      <c r="GL337" s="37"/>
      <c r="GM337" s="37"/>
      <c r="GN337" s="37"/>
      <c r="GO337" s="37"/>
      <c r="GP337" s="37"/>
      <c r="GQ337" s="37"/>
      <c r="GR337" s="37"/>
      <c r="GS337" s="37"/>
      <c r="GT337" s="37"/>
      <c r="GU337" s="37"/>
      <c r="GV337" s="37"/>
      <c r="GW337" s="37"/>
      <c r="GX337" s="37"/>
      <c r="GY337" s="37"/>
      <c r="GZ337" s="37"/>
      <c r="HA337" s="37"/>
      <c r="HB337" s="37"/>
      <c r="HC337" s="37"/>
      <c r="HD337" s="37"/>
      <c r="HE337" s="37"/>
      <c r="HF337" s="37"/>
      <c r="HG337" s="37"/>
      <c r="HH337" s="37"/>
      <c r="HI337" s="37"/>
      <c r="HJ337" s="37"/>
      <c r="HK337" s="37"/>
      <c r="HL337" s="37"/>
      <c r="HM337" s="37"/>
      <c r="HN337" s="37"/>
      <c r="HO337" s="37"/>
      <c r="HP337" s="37"/>
      <c r="HQ337" s="37"/>
      <c r="HR337" s="37"/>
      <c r="HS337" s="37"/>
      <c r="HT337" s="37"/>
      <c r="HU337" s="37"/>
      <c r="HV337" s="37"/>
      <c r="HW337" s="37"/>
      <c r="HX337" s="37"/>
      <c r="HY337" s="37"/>
      <c r="HZ337" s="37"/>
      <c r="IA337" s="5"/>
      <c r="IB337" s="5"/>
      <c r="IC337" s="5"/>
      <c r="ID337" s="5"/>
      <c r="IE337" s="5"/>
      <c r="IF337" s="5"/>
      <c r="IG337" s="5"/>
      <c r="IH337" s="5"/>
      <c r="II337" s="5"/>
    </row>
    <row r="338" spans="1:243" ht="21.75" customHeight="1">
      <c r="B338" s="335"/>
      <c r="C338" s="335"/>
      <c r="D338" s="335"/>
      <c r="E338" s="335"/>
      <c r="F338" s="335"/>
      <c r="G338" s="335"/>
      <c r="H338" s="335"/>
      <c r="I338" s="335"/>
      <c r="J338" s="335"/>
    </row>
    <row r="339" spans="1:243" ht="23.25" customHeight="1">
      <c r="B339" s="335"/>
      <c r="C339" s="335"/>
      <c r="D339" s="335"/>
      <c r="E339" s="335"/>
      <c r="F339" s="335"/>
      <c r="G339" s="335"/>
      <c r="H339" s="335"/>
      <c r="I339" s="335"/>
      <c r="J339" s="335"/>
    </row>
    <row r="340" spans="1:243" ht="20.25" customHeight="1">
      <c r="B340" s="335"/>
      <c r="C340" s="335"/>
      <c r="D340" s="335"/>
      <c r="E340" s="335"/>
      <c r="F340" s="335"/>
      <c r="G340" s="335"/>
      <c r="H340" s="335"/>
      <c r="I340" s="335"/>
      <c r="J340" s="335"/>
    </row>
    <row r="341" spans="1:243" ht="21.75" customHeight="1">
      <c r="B341" s="335"/>
      <c r="C341" s="335"/>
      <c r="D341" s="335"/>
      <c r="E341" s="335"/>
      <c r="F341" s="335"/>
      <c r="G341" s="335"/>
      <c r="H341" s="335"/>
      <c r="I341" s="335"/>
      <c r="J341" s="335"/>
    </row>
    <row r="342" spans="1:243" ht="32.25" customHeight="1">
      <c r="B342" s="335"/>
      <c r="C342" s="335"/>
      <c r="D342" s="335"/>
      <c r="E342" s="335"/>
      <c r="F342" s="335"/>
      <c r="G342" s="335"/>
      <c r="H342" s="335"/>
      <c r="I342" s="335"/>
      <c r="J342" s="335"/>
    </row>
  </sheetData>
  <mergeCells count="362">
    <mergeCell ref="A3:I3"/>
    <mergeCell ref="A4:A5"/>
    <mergeCell ref="B4:C5"/>
    <mergeCell ref="D4:D5"/>
    <mergeCell ref="E4:G4"/>
    <mergeCell ref="H4:H5"/>
    <mergeCell ref="I4:I5"/>
    <mergeCell ref="A6:I6"/>
    <mergeCell ref="B7:C7"/>
    <mergeCell ref="B8:C8"/>
    <mergeCell ref="B9:C9"/>
    <mergeCell ref="A10:D10"/>
    <mergeCell ref="A11:I11"/>
    <mergeCell ref="B12:C12"/>
    <mergeCell ref="B13:C13"/>
    <mergeCell ref="B14:C14"/>
    <mergeCell ref="B15:C15"/>
    <mergeCell ref="B16:C16"/>
    <mergeCell ref="B17:C17"/>
    <mergeCell ref="B18:C18"/>
    <mergeCell ref="B19:C19"/>
    <mergeCell ref="A20:D20"/>
    <mergeCell ref="A21:D21"/>
    <mergeCell ref="A24:I24"/>
    <mergeCell ref="A25:A26"/>
    <mergeCell ref="B25:C26"/>
    <mergeCell ref="D25:D26"/>
    <mergeCell ref="E25:G25"/>
    <mergeCell ref="H25:H26"/>
    <mergeCell ref="I25:I26"/>
    <mergeCell ref="A27:I27"/>
    <mergeCell ref="B28:C28"/>
    <mergeCell ref="B29:C29"/>
    <mergeCell ref="B30:C30"/>
    <mergeCell ref="B31:C31"/>
    <mergeCell ref="B32:C32"/>
    <mergeCell ref="A33:D33"/>
    <mergeCell ref="A34:I34"/>
    <mergeCell ref="B35:C35"/>
    <mergeCell ref="B36:C36"/>
    <mergeCell ref="B37:C37"/>
    <mergeCell ref="B38:C38"/>
    <mergeCell ref="B39:C39"/>
    <mergeCell ref="B40:C40"/>
    <mergeCell ref="B41:C41"/>
    <mergeCell ref="A42:D42"/>
    <mergeCell ref="A43:D43"/>
    <mergeCell ref="A44:I44"/>
    <mergeCell ref="A47:I47"/>
    <mergeCell ref="A48:A49"/>
    <mergeCell ref="B48:C49"/>
    <mergeCell ref="D48:D49"/>
    <mergeCell ref="E48:G48"/>
    <mergeCell ref="H48:H49"/>
    <mergeCell ref="I48:I49"/>
    <mergeCell ref="A50:I50"/>
    <mergeCell ref="B51:C51"/>
    <mergeCell ref="B52:C52"/>
    <mergeCell ref="B53:C53"/>
    <mergeCell ref="B54:C54"/>
    <mergeCell ref="A55:D55"/>
    <mergeCell ref="A56:I56"/>
    <mergeCell ref="B57:C57"/>
    <mergeCell ref="B58:C58"/>
    <mergeCell ref="B59:C59"/>
    <mergeCell ref="B60:C60"/>
    <mergeCell ref="B61:C61"/>
    <mergeCell ref="B62:C62"/>
    <mergeCell ref="B63:C63"/>
    <mergeCell ref="A64:D64"/>
    <mergeCell ref="A65:D65"/>
    <mergeCell ref="A68:I68"/>
    <mergeCell ref="A69:A70"/>
    <mergeCell ref="B69:C70"/>
    <mergeCell ref="D69:D70"/>
    <mergeCell ref="E69:G69"/>
    <mergeCell ref="H69:H70"/>
    <mergeCell ref="I69:I70"/>
    <mergeCell ref="A71:I71"/>
    <mergeCell ref="B72:C72"/>
    <mergeCell ref="B73:C73"/>
    <mergeCell ref="B74:C74"/>
    <mergeCell ref="B75:C75"/>
    <mergeCell ref="B76:C76"/>
    <mergeCell ref="A77:D77"/>
    <mergeCell ref="A78:I78"/>
    <mergeCell ref="B79:C79"/>
    <mergeCell ref="B80:C80"/>
    <mergeCell ref="B81:C81"/>
    <mergeCell ref="B82:C82"/>
    <mergeCell ref="B83:C83"/>
    <mergeCell ref="B84:C84"/>
    <mergeCell ref="B85:C85"/>
    <mergeCell ref="A86:D86"/>
    <mergeCell ref="A87:D87"/>
    <mergeCell ref="B88:H88"/>
    <mergeCell ref="A91:I91"/>
    <mergeCell ref="A92:A93"/>
    <mergeCell ref="B92:C93"/>
    <mergeCell ref="D92:D93"/>
    <mergeCell ref="E92:G92"/>
    <mergeCell ref="H92:H93"/>
    <mergeCell ref="I92:I93"/>
    <mergeCell ref="A94:I94"/>
    <mergeCell ref="B95:C95"/>
    <mergeCell ref="B96:C96"/>
    <mergeCell ref="B97:C97"/>
    <mergeCell ref="B98:C98"/>
    <mergeCell ref="A99:D99"/>
    <mergeCell ref="A100:I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A109:D109"/>
    <mergeCell ref="A110:D110"/>
    <mergeCell ref="A111:I111"/>
    <mergeCell ref="A114:I114"/>
    <mergeCell ref="A115:A116"/>
    <mergeCell ref="B115:C116"/>
    <mergeCell ref="D115:D116"/>
    <mergeCell ref="E115:G115"/>
    <mergeCell ref="H115:H116"/>
    <mergeCell ref="I115:I116"/>
    <mergeCell ref="A117:I117"/>
    <mergeCell ref="B118:C118"/>
    <mergeCell ref="B119:C119"/>
    <mergeCell ref="B120:C120"/>
    <mergeCell ref="B121:C121"/>
    <mergeCell ref="B122:C122"/>
    <mergeCell ref="A123:D123"/>
    <mergeCell ref="A124:I124"/>
    <mergeCell ref="B125:C125"/>
    <mergeCell ref="B126:C126"/>
    <mergeCell ref="B127:C127"/>
    <mergeCell ref="B128:C128"/>
    <mergeCell ref="B129:C129"/>
    <mergeCell ref="B130:C130"/>
    <mergeCell ref="B131:C131"/>
    <mergeCell ref="A132:D132"/>
    <mergeCell ref="A133:D133"/>
    <mergeCell ref="A137:I137"/>
    <mergeCell ref="A138:A139"/>
    <mergeCell ref="B138:C139"/>
    <mergeCell ref="D138:D139"/>
    <mergeCell ref="E138:G138"/>
    <mergeCell ref="H138:H139"/>
    <mergeCell ref="I138:I139"/>
    <mergeCell ref="A140:I140"/>
    <mergeCell ref="B141:C141"/>
    <mergeCell ref="B142:C142"/>
    <mergeCell ref="B143:C143"/>
    <mergeCell ref="B144:C144"/>
    <mergeCell ref="A145:D145"/>
    <mergeCell ref="A146:I146"/>
    <mergeCell ref="B147:C147"/>
    <mergeCell ref="B148:C148"/>
    <mergeCell ref="B149:C149"/>
    <mergeCell ref="B150:C150"/>
    <mergeCell ref="B151:C151"/>
    <mergeCell ref="B152:C152"/>
    <mergeCell ref="B153:C153"/>
    <mergeCell ref="A154:D154"/>
    <mergeCell ref="A155:D155"/>
    <mergeCell ref="A159:I159"/>
    <mergeCell ref="A160:A161"/>
    <mergeCell ref="B160:C161"/>
    <mergeCell ref="D160:D161"/>
    <mergeCell ref="E160:G160"/>
    <mergeCell ref="H160:H161"/>
    <mergeCell ref="I160:I161"/>
    <mergeCell ref="A162:I162"/>
    <mergeCell ref="B163:C163"/>
    <mergeCell ref="B164:C164"/>
    <mergeCell ref="B165:C165"/>
    <mergeCell ref="B166:C166"/>
    <mergeCell ref="B167:C167"/>
    <mergeCell ref="A168:D168"/>
    <mergeCell ref="A169:I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A178:D178"/>
    <mergeCell ref="A179:D179"/>
    <mergeCell ref="A182:I182"/>
    <mergeCell ref="A183:A184"/>
    <mergeCell ref="B183:C184"/>
    <mergeCell ref="D183:D184"/>
    <mergeCell ref="E183:G183"/>
    <mergeCell ref="H183:H184"/>
    <mergeCell ref="I183:I184"/>
    <mergeCell ref="A185:H185"/>
    <mergeCell ref="B186:C186"/>
    <mergeCell ref="B187:C187"/>
    <mergeCell ref="B188:C188"/>
    <mergeCell ref="B189:C189"/>
    <mergeCell ref="B190:C190"/>
    <mergeCell ref="A191:D191"/>
    <mergeCell ref="A192:I192"/>
    <mergeCell ref="B193:C193"/>
    <mergeCell ref="B194:C194"/>
    <mergeCell ref="B195:C195"/>
    <mergeCell ref="B196:C196"/>
    <mergeCell ref="B197:C197"/>
    <mergeCell ref="B198:C198"/>
    <mergeCell ref="B199:C199"/>
    <mergeCell ref="A200:D200"/>
    <mergeCell ref="A201:D201"/>
    <mergeCell ref="A204:I204"/>
    <mergeCell ref="A205:A206"/>
    <mergeCell ref="B205:C206"/>
    <mergeCell ref="D205:D206"/>
    <mergeCell ref="E205:G205"/>
    <mergeCell ref="H205:H206"/>
    <mergeCell ref="I205:I206"/>
    <mergeCell ref="A207:I207"/>
    <mergeCell ref="B208:C208"/>
    <mergeCell ref="B209:C209"/>
    <mergeCell ref="B210:C210"/>
    <mergeCell ref="B211:C211"/>
    <mergeCell ref="A212:D212"/>
    <mergeCell ref="A213:I213"/>
    <mergeCell ref="B214:C214"/>
    <mergeCell ref="B215:C215"/>
    <mergeCell ref="B216:C216"/>
    <mergeCell ref="B217:C217"/>
    <mergeCell ref="B218:C218"/>
    <mergeCell ref="B219:C219"/>
    <mergeCell ref="B220:C220"/>
    <mergeCell ref="A221:D221"/>
    <mergeCell ref="A222:D222"/>
    <mergeCell ref="A226:I226"/>
    <mergeCell ref="A227:A228"/>
    <mergeCell ref="B227:C228"/>
    <mergeCell ref="D227:D228"/>
    <mergeCell ref="E227:G227"/>
    <mergeCell ref="H227:H228"/>
    <mergeCell ref="I227:I228"/>
    <mergeCell ref="A229:I229"/>
    <mergeCell ref="B230:C230"/>
    <mergeCell ref="B231:C231"/>
    <mergeCell ref="B232:C232"/>
    <mergeCell ref="B233:C233"/>
    <mergeCell ref="A234:D234"/>
    <mergeCell ref="A235:I235"/>
    <mergeCell ref="B236:C236"/>
    <mergeCell ref="B237:C237"/>
    <mergeCell ref="B238:C238"/>
    <mergeCell ref="B239:C239"/>
    <mergeCell ref="B240:C240"/>
    <mergeCell ref="B241:C241"/>
    <mergeCell ref="B242:C242"/>
    <mergeCell ref="A243:D243"/>
    <mergeCell ref="A244:D244"/>
    <mergeCell ref="A245:I245"/>
    <mergeCell ref="A248:I248"/>
    <mergeCell ref="A249:A250"/>
    <mergeCell ref="B249:C250"/>
    <mergeCell ref="D249:D250"/>
    <mergeCell ref="E249:G249"/>
    <mergeCell ref="H249:H250"/>
    <mergeCell ref="I249:I250"/>
    <mergeCell ref="A251:I251"/>
    <mergeCell ref="B252:C252"/>
    <mergeCell ref="B253:C253"/>
    <mergeCell ref="B254:C254"/>
    <mergeCell ref="B255:C255"/>
    <mergeCell ref="B256:C256"/>
    <mergeCell ref="A257:D257"/>
    <mergeCell ref="A258:I258"/>
    <mergeCell ref="B259:C259"/>
    <mergeCell ref="B260:C260"/>
    <mergeCell ref="B261:C261"/>
    <mergeCell ref="B262:C262"/>
    <mergeCell ref="B263:C263"/>
    <mergeCell ref="B264:C264"/>
    <mergeCell ref="A265:D265"/>
    <mergeCell ref="A266:D266"/>
    <mergeCell ref="A270:I270"/>
    <mergeCell ref="A271:A272"/>
    <mergeCell ref="B271:C272"/>
    <mergeCell ref="D271:D272"/>
    <mergeCell ref="E271:G271"/>
    <mergeCell ref="H271:H272"/>
    <mergeCell ref="I271:I272"/>
    <mergeCell ref="A273:I273"/>
    <mergeCell ref="B274:C274"/>
    <mergeCell ref="B275:C275"/>
    <mergeCell ref="B276:C276"/>
    <mergeCell ref="A277:D277"/>
    <mergeCell ref="A278:I278"/>
    <mergeCell ref="B279:C279"/>
    <mergeCell ref="B280:C280"/>
    <mergeCell ref="B281:C281"/>
    <mergeCell ref="B282:C282"/>
    <mergeCell ref="B283:C283"/>
    <mergeCell ref="B284:C284"/>
    <mergeCell ref="B285:C285"/>
    <mergeCell ref="A286:D286"/>
    <mergeCell ref="A287:D287"/>
    <mergeCell ref="B288:H288"/>
    <mergeCell ref="A291:I291"/>
    <mergeCell ref="A292:A293"/>
    <mergeCell ref="B292:C293"/>
    <mergeCell ref="D292:D293"/>
    <mergeCell ref="E292:G292"/>
    <mergeCell ref="H292:H293"/>
    <mergeCell ref="I292:I293"/>
    <mergeCell ref="A294:I294"/>
    <mergeCell ref="B295:C295"/>
    <mergeCell ref="B296:C296"/>
    <mergeCell ref="B297:C297"/>
    <mergeCell ref="B298:C298"/>
    <mergeCell ref="B299:C299"/>
    <mergeCell ref="A300:D300"/>
    <mergeCell ref="A301:I301"/>
    <mergeCell ref="B302:C302"/>
    <mergeCell ref="B303:C303"/>
    <mergeCell ref="B304:C304"/>
    <mergeCell ref="B305:C305"/>
    <mergeCell ref="B306:C306"/>
    <mergeCell ref="B307:C307"/>
    <mergeCell ref="B308:C308"/>
    <mergeCell ref="A309:D309"/>
    <mergeCell ref="A310:D310"/>
    <mergeCell ref="A314:I314"/>
    <mergeCell ref="A315:A316"/>
    <mergeCell ref="B315:C316"/>
    <mergeCell ref="D315:D316"/>
    <mergeCell ref="E315:G315"/>
    <mergeCell ref="H315:H316"/>
    <mergeCell ref="I315:I316"/>
    <mergeCell ref="A317:I317"/>
    <mergeCell ref="B318:C318"/>
    <mergeCell ref="B319:C319"/>
    <mergeCell ref="B320:C320"/>
    <mergeCell ref="B321:C321"/>
    <mergeCell ref="B322:C322"/>
    <mergeCell ref="A323:D323"/>
    <mergeCell ref="A324:I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A333:D333"/>
    <mergeCell ref="A334:D334"/>
    <mergeCell ref="A335:D335"/>
    <mergeCell ref="B336:H336"/>
    <mergeCell ref="B337:J342"/>
  </mergeCells>
  <pageMargins left="0.7" right="0.7" top="0.75" bottom="0.75" header="0.51180555555555496" footer="0.51180555555555496"/>
  <pageSetup paperSize="9" scale="70" firstPageNumber="0" orientation="landscape" horizontalDpi="300" verticalDpi="300" r:id="rId1"/>
  <rowBreaks count="7" manualBreakCount="7">
    <brk id="43" max="16383" man="1"/>
    <brk id="87" max="16383" man="1"/>
    <brk id="133" max="16383" man="1"/>
    <brk id="179" max="16383" man="1"/>
    <brk id="222" max="16383" man="1"/>
    <brk id="266" max="16383" man="1"/>
    <brk id="310" max="16383" man="1"/>
  </rowBreaks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7"/>
  <sheetViews>
    <sheetView topLeftCell="A113" zoomScaleNormal="100" workbookViewId="0">
      <selection activeCell="C116" sqref="C116:G116"/>
    </sheetView>
  </sheetViews>
  <sheetFormatPr defaultColWidth="9.109375" defaultRowHeight="14.4"/>
  <cols>
    <col min="1" max="1" width="2.6640625" style="278" customWidth="1"/>
    <col min="2" max="2" width="9.109375" style="278"/>
    <col min="3" max="3" width="31.88671875" style="278" customWidth="1"/>
    <col min="4" max="4" width="9.6640625" style="278" customWidth="1"/>
    <col min="5" max="5" width="7.44140625" style="278" customWidth="1"/>
    <col min="6" max="6" width="7.33203125" style="278" customWidth="1"/>
    <col min="7" max="7" width="6.88671875" style="278" customWidth="1"/>
    <col min="8" max="8" width="9.109375" style="278" customWidth="1"/>
    <col min="9" max="9" width="8.44140625" style="278" customWidth="1"/>
    <col min="10" max="10" width="9.109375" style="278"/>
    <col min="11" max="11" width="17.6640625" style="278" customWidth="1"/>
    <col min="12" max="16384" width="9.109375" style="278"/>
  </cols>
  <sheetData>
    <row r="1" spans="1:17" hidden="1">
      <c r="I1" s="264"/>
      <c r="J1" s="264"/>
      <c r="K1" s="264"/>
      <c r="L1" s="264"/>
      <c r="M1" s="264"/>
      <c r="N1" s="264"/>
      <c r="O1" s="264"/>
      <c r="P1" s="264"/>
      <c r="Q1" s="264"/>
    </row>
    <row r="2" spans="1:17" ht="31.2" hidden="1">
      <c r="I2" s="264"/>
      <c r="J2" s="264"/>
      <c r="K2" s="264"/>
      <c r="L2" s="264"/>
      <c r="M2" s="264"/>
      <c r="N2" s="264"/>
      <c r="O2" s="265"/>
      <c r="P2" s="264"/>
      <c r="Q2" s="264"/>
    </row>
    <row r="3" spans="1:17" ht="31.8">
      <c r="I3" s="264"/>
      <c r="J3" s="264"/>
      <c r="K3" s="264"/>
      <c r="L3" s="264"/>
      <c r="M3" s="264"/>
      <c r="N3" s="264"/>
      <c r="O3" s="266"/>
      <c r="P3" s="264"/>
      <c r="Q3" s="264"/>
    </row>
    <row r="4" spans="1:17">
      <c r="I4" s="264"/>
      <c r="J4" s="264"/>
      <c r="K4" s="264"/>
      <c r="L4" s="264"/>
      <c r="M4" s="264"/>
      <c r="N4" s="264"/>
      <c r="O4" s="264"/>
      <c r="P4" s="264"/>
      <c r="Q4" s="264"/>
    </row>
    <row r="5" spans="1:17">
      <c r="I5" s="264"/>
      <c r="J5" s="264"/>
      <c r="K5" s="264"/>
      <c r="L5" s="264"/>
      <c r="M5" s="264"/>
      <c r="N5" s="264"/>
      <c r="O5" s="264"/>
      <c r="P5" s="264"/>
      <c r="Q5" s="264"/>
    </row>
    <row r="6" spans="1:17">
      <c r="I6" s="264"/>
      <c r="J6" s="264"/>
      <c r="K6" s="264"/>
      <c r="L6" s="264"/>
      <c r="M6" s="264"/>
      <c r="N6" s="264"/>
      <c r="O6" s="264"/>
      <c r="P6" s="264"/>
      <c r="Q6" s="264"/>
    </row>
    <row r="7" spans="1:17" ht="30" customHeight="1">
      <c r="I7" s="264"/>
      <c r="J7" s="264"/>
      <c r="K7" s="264"/>
      <c r="L7" s="264"/>
      <c r="M7" s="267"/>
      <c r="N7" s="264"/>
      <c r="O7" s="264"/>
      <c r="P7" s="264"/>
      <c r="Q7" s="264"/>
    </row>
    <row r="8" spans="1:17">
      <c r="I8" s="264"/>
      <c r="J8" s="264"/>
      <c r="K8" s="264"/>
      <c r="L8" s="264"/>
      <c r="M8" s="264"/>
      <c r="N8" s="264"/>
      <c r="O8" s="264"/>
      <c r="P8" s="264"/>
      <c r="Q8" s="264"/>
    </row>
    <row r="9" spans="1:17">
      <c r="I9" s="264"/>
      <c r="J9" s="264"/>
      <c r="K9" s="264"/>
      <c r="L9" s="264"/>
      <c r="M9" s="268"/>
      <c r="N9" s="264"/>
      <c r="O9" s="264"/>
      <c r="P9" s="264"/>
      <c r="Q9" s="264"/>
    </row>
    <row r="10" spans="1:17">
      <c r="I10" s="264"/>
      <c r="J10" s="264"/>
      <c r="K10" s="264"/>
      <c r="L10" s="264"/>
      <c r="M10" s="264"/>
      <c r="N10" s="264"/>
      <c r="O10" s="264"/>
      <c r="P10" s="264"/>
      <c r="Q10" s="264"/>
    </row>
    <row r="11" spans="1:17" ht="27" customHeight="1">
      <c r="C11" s="366" t="s">
        <v>163</v>
      </c>
      <c r="D11" s="366"/>
      <c r="E11" s="366"/>
      <c r="F11" s="366"/>
      <c r="G11" s="366"/>
      <c r="H11" s="366"/>
      <c r="I11" s="264"/>
      <c r="J11" s="264"/>
      <c r="K11" s="264"/>
      <c r="L11" s="264"/>
      <c r="M11" s="264"/>
      <c r="N11" s="264"/>
      <c r="O11" s="264"/>
      <c r="P11" s="264"/>
      <c r="Q11" s="264"/>
    </row>
    <row r="12" spans="1:17" ht="31.2" customHeight="1">
      <c r="C12" s="381" t="s">
        <v>112</v>
      </c>
      <c r="D12" s="381"/>
      <c r="E12" s="381"/>
      <c r="F12" s="381"/>
      <c r="G12" s="381"/>
      <c r="H12" s="381"/>
      <c r="I12" s="264"/>
      <c r="J12" s="264"/>
      <c r="K12" s="264"/>
      <c r="L12" s="264"/>
      <c r="M12" s="264"/>
      <c r="N12" s="264"/>
      <c r="O12" s="264"/>
      <c r="P12" s="264"/>
      <c r="Q12" s="264"/>
    </row>
    <row r="13" spans="1:17" ht="27" customHeight="1">
      <c r="A13" s="380" t="s">
        <v>130</v>
      </c>
      <c r="B13" s="380"/>
      <c r="C13" s="380"/>
      <c r="D13" s="380"/>
      <c r="E13" s="380"/>
      <c r="F13" s="380"/>
      <c r="G13" s="380"/>
      <c r="H13" s="380"/>
      <c r="I13" s="373"/>
      <c r="J13" s="373"/>
      <c r="K13" s="373"/>
      <c r="L13" s="373"/>
      <c r="M13" s="373"/>
      <c r="N13" s="373"/>
      <c r="O13" s="373"/>
      <c r="P13" s="373"/>
      <c r="Q13" s="373"/>
    </row>
    <row r="14" spans="1:17" ht="31.5" customHeight="1">
      <c r="A14" s="374"/>
      <c r="B14" s="375" t="s">
        <v>107</v>
      </c>
      <c r="C14" s="375"/>
      <c r="D14" s="364" t="s">
        <v>4</v>
      </c>
      <c r="E14" s="376" t="s">
        <v>5</v>
      </c>
      <c r="F14" s="376"/>
      <c r="G14" s="376"/>
      <c r="H14" s="376" t="s">
        <v>6</v>
      </c>
      <c r="I14" s="377"/>
      <c r="J14" s="373"/>
      <c r="K14" s="373"/>
      <c r="L14" s="378"/>
      <c r="M14" s="379"/>
      <c r="N14" s="379"/>
      <c r="O14" s="379"/>
      <c r="P14" s="379"/>
      <c r="Q14" s="373"/>
    </row>
    <row r="15" spans="1:17" ht="32.4" customHeight="1">
      <c r="A15" s="374"/>
      <c r="B15" s="375"/>
      <c r="C15" s="375"/>
      <c r="D15" s="364"/>
      <c r="E15" s="310" t="s">
        <v>8</v>
      </c>
      <c r="F15" s="310" t="s">
        <v>9</v>
      </c>
      <c r="G15" s="310" t="s">
        <v>10</v>
      </c>
      <c r="H15" s="376"/>
      <c r="I15" s="377"/>
      <c r="J15" s="373"/>
      <c r="K15" s="373"/>
      <c r="L15" s="378"/>
      <c r="M15" s="280"/>
      <c r="N15" s="280"/>
      <c r="O15" s="280"/>
      <c r="P15" s="379"/>
      <c r="Q15" s="373"/>
    </row>
    <row r="16" spans="1:17" ht="39.75" customHeight="1">
      <c r="A16" s="309"/>
      <c r="B16" s="368" t="s">
        <v>139</v>
      </c>
      <c r="C16" s="368"/>
      <c r="D16" s="309">
        <v>50</v>
      </c>
      <c r="E16" s="271">
        <v>0.6</v>
      </c>
      <c r="F16" s="271">
        <v>2.36</v>
      </c>
      <c r="G16" s="271">
        <v>3.86</v>
      </c>
      <c r="H16" s="271">
        <v>39</v>
      </c>
      <c r="I16" s="281"/>
      <c r="J16" s="367"/>
      <c r="K16" s="367"/>
      <c r="L16" s="281"/>
      <c r="M16" s="269"/>
      <c r="N16" s="269"/>
      <c r="O16" s="269"/>
      <c r="P16" s="269"/>
      <c r="Q16" s="270"/>
    </row>
    <row r="17" spans="1:17" ht="24.6" customHeight="1">
      <c r="A17" s="309"/>
      <c r="B17" s="368" t="s">
        <v>158</v>
      </c>
      <c r="C17" s="368"/>
      <c r="D17" s="309">
        <v>150</v>
      </c>
      <c r="E17" s="271">
        <v>16.170000000000002</v>
      </c>
      <c r="F17" s="271">
        <v>28.8</v>
      </c>
      <c r="G17" s="271">
        <v>3.06</v>
      </c>
      <c r="H17" s="271">
        <v>336</v>
      </c>
      <c r="I17" s="281"/>
      <c r="J17" s="367"/>
      <c r="K17" s="367"/>
      <c r="L17" s="281"/>
      <c r="M17" s="269"/>
      <c r="N17" s="269"/>
      <c r="O17" s="269"/>
      <c r="P17" s="269"/>
      <c r="Q17" s="270"/>
    </row>
    <row r="18" spans="1:17" s="314" customFormat="1" ht="24.6" customHeight="1">
      <c r="A18" s="315"/>
      <c r="B18" s="368" t="s">
        <v>13</v>
      </c>
      <c r="C18" s="368"/>
      <c r="D18" s="315">
        <v>50</v>
      </c>
      <c r="E18" s="271">
        <v>3.95</v>
      </c>
      <c r="F18" s="271">
        <v>0.5</v>
      </c>
      <c r="G18" s="271">
        <v>24.15</v>
      </c>
      <c r="H18" s="271">
        <v>117.5</v>
      </c>
      <c r="I18" s="318"/>
      <c r="J18" s="316"/>
      <c r="K18" s="316"/>
      <c r="L18" s="318"/>
      <c r="M18" s="269"/>
      <c r="N18" s="269"/>
      <c r="O18" s="269"/>
      <c r="P18" s="269"/>
      <c r="Q18" s="270"/>
    </row>
    <row r="19" spans="1:17" ht="26.4" customHeight="1">
      <c r="A19" s="309"/>
      <c r="B19" s="368" t="s">
        <v>49</v>
      </c>
      <c r="C19" s="368"/>
      <c r="D19" s="309">
        <v>180</v>
      </c>
      <c r="E19" s="271">
        <v>0.06</v>
      </c>
      <c r="F19" s="271">
        <v>0.02</v>
      </c>
      <c r="G19" s="271">
        <v>9.99</v>
      </c>
      <c r="H19" s="271">
        <v>40</v>
      </c>
      <c r="I19" s="281"/>
      <c r="J19" s="367"/>
      <c r="K19" s="367"/>
      <c r="L19" s="281"/>
      <c r="M19" s="269"/>
      <c r="N19" s="269"/>
      <c r="O19" s="269"/>
      <c r="P19" s="269"/>
      <c r="Q19" s="270"/>
    </row>
    <row r="20" spans="1:17" ht="25.95" customHeight="1">
      <c r="A20" s="384" t="s">
        <v>129</v>
      </c>
      <c r="B20" s="384"/>
      <c r="C20" s="384"/>
      <c r="D20" s="384"/>
      <c r="E20" s="384"/>
      <c r="F20" s="384"/>
      <c r="G20" s="385" t="s">
        <v>121</v>
      </c>
      <c r="H20" s="385"/>
      <c r="I20" s="281"/>
      <c r="J20" s="367"/>
      <c r="K20" s="367"/>
      <c r="L20" s="281"/>
      <c r="M20" s="269"/>
      <c r="N20" s="269"/>
      <c r="O20" s="269"/>
      <c r="P20" s="269"/>
      <c r="Q20" s="281"/>
    </row>
    <row r="21" spans="1:17" s="308" customFormat="1" ht="27" customHeight="1">
      <c r="C21" s="381" t="s">
        <v>16</v>
      </c>
      <c r="D21" s="381"/>
      <c r="E21" s="381"/>
      <c r="F21" s="381"/>
      <c r="G21" s="381"/>
      <c r="H21" s="381"/>
      <c r="I21" s="312"/>
      <c r="J21" s="313"/>
      <c r="K21" s="313"/>
      <c r="L21" s="312"/>
      <c r="M21" s="269"/>
      <c r="N21" s="269"/>
      <c r="O21" s="269"/>
      <c r="P21" s="269"/>
      <c r="Q21" s="312"/>
    </row>
    <row r="22" spans="1:17" s="308" customFormat="1" ht="26.4" customHeight="1">
      <c r="A22" s="380" t="s">
        <v>131</v>
      </c>
      <c r="B22" s="380"/>
      <c r="C22" s="380"/>
      <c r="D22" s="380"/>
      <c r="E22" s="380"/>
      <c r="F22" s="380"/>
      <c r="G22" s="380"/>
      <c r="H22" s="380"/>
      <c r="I22" s="312"/>
      <c r="J22" s="313"/>
      <c r="K22" s="313"/>
      <c r="L22" s="312"/>
      <c r="M22" s="269"/>
      <c r="N22" s="269"/>
      <c r="O22" s="269"/>
      <c r="P22" s="269"/>
      <c r="Q22" s="312"/>
    </row>
    <row r="23" spans="1:17" s="308" customFormat="1" ht="38.25" customHeight="1">
      <c r="A23" s="374"/>
      <c r="B23" s="375" t="s">
        <v>107</v>
      </c>
      <c r="C23" s="375"/>
      <c r="D23" s="364" t="s">
        <v>4</v>
      </c>
      <c r="E23" s="376" t="s">
        <v>5</v>
      </c>
      <c r="F23" s="376"/>
      <c r="G23" s="376"/>
      <c r="H23" s="376" t="s">
        <v>6</v>
      </c>
      <c r="I23" s="312"/>
      <c r="J23" s="313"/>
      <c r="K23" s="313"/>
      <c r="L23" s="312"/>
      <c r="M23" s="269"/>
      <c r="N23" s="269"/>
      <c r="O23" s="269"/>
      <c r="P23" s="269"/>
      <c r="Q23" s="312"/>
    </row>
    <row r="24" spans="1:17" s="308" customFormat="1" ht="26.4" customHeight="1">
      <c r="A24" s="386"/>
      <c r="B24" s="387"/>
      <c r="C24" s="387"/>
      <c r="D24" s="365"/>
      <c r="E24" s="311" t="s">
        <v>8</v>
      </c>
      <c r="F24" s="311" t="s">
        <v>9</v>
      </c>
      <c r="G24" s="311" t="s">
        <v>10</v>
      </c>
      <c r="H24" s="388"/>
      <c r="I24" s="312"/>
      <c r="J24" s="313"/>
      <c r="K24" s="313"/>
      <c r="L24" s="312"/>
      <c r="M24" s="269"/>
      <c r="N24" s="269"/>
      <c r="O24" s="269"/>
      <c r="P24" s="269"/>
      <c r="Q24" s="312"/>
    </row>
    <row r="25" spans="1:17" s="308" customFormat="1" ht="38.25" customHeight="1">
      <c r="A25" s="309"/>
      <c r="B25" s="368" t="s">
        <v>62</v>
      </c>
      <c r="C25" s="368"/>
      <c r="D25" s="309">
        <v>200</v>
      </c>
      <c r="E25" s="271">
        <v>1.27</v>
      </c>
      <c r="F25" s="271">
        <v>3.99</v>
      </c>
      <c r="G25" s="271">
        <v>7.32</v>
      </c>
      <c r="H25" s="271">
        <v>76.2</v>
      </c>
      <c r="I25" s="312"/>
      <c r="J25" s="313"/>
      <c r="K25" s="313"/>
      <c r="L25" s="312"/>
      <c r="M25" s="269"/>
      <c r="N25" s="269"/>
      <c r="O25" s="269"/>
      <c r="P25" s="269"/>
      <c r="Q25" s="312"/>
    </row>
    <row r="26" spans="1:17" s="308" customFormat="1" ht="26.4" customHeight="1">
      <c r="A26" s="309"/>
      <c r="B26" s="368" t="s">
        <v>34</v>
      </c>
      <c r="C26" s="368"/>
      <c r="D26" s="309">
        <v>150</v>
      </c>
      <c r="E26" s="271">
        <v>5.52</v>
      </c>
      <c r="F26" s="271">
        <v>4.5199999999999996</v>
      </c>
      <c r="G26" s="271">
        <v>26.45</v>
      </c>
      <c r="H26" s="271">
        <v>168.45</v>
      </c>
      <c r="I26" s="312"/>
      <c r="J26" s="313"/>
      <c r="K26" s="313"/>
      <c r="L26" s="312"/>
      <c r="M26" s="269"/>
      <c r="N26" s="269"/>
      <c r="O26" s="269"/>
      <c r="P26" s="269"/>
      <c r="Q26" s="312"/>
    </row>
    <row r="27" spans="1:17" s="308" customFormat="1" ht="35.4" customHeight="1">
      <c r="A27" s="309"/>
      <c r="B27" s="368" t="s">
        <v>153</v>
      </c>
      <c r="C27" s="368"/>
      <c r="D27" s="285" t="s">
        <v>118</v>
      </c>
      <c r="E27" s="271">
        <v>9.3800000000000008</v>
      </c>
      <c r="F27" s="271">
        <v>11.08</v>
      </c>
      <c r="G27" s="271">
        <v>11.26</v>
      </c>
      <c r="H27" s="271">
        <v>182.25</v>
      </c>
      <c r="I27" s="312"/>
      <c r="J27" s="313"/>
      <c r="K27" s="313"/>
      <c r="L27" s="312"/>
      <c r="M27" s="269"/>
      <c r="N27" s="269"/>
      <c r="O27" s="269"/>
      <c r="P27" s="269"/>
      <c r="Q27" s="312"/>
    </row>
    <row r="28" spans="1:17" s="308" customFormat="1" ht="26.4" customHeight="1">
      <c r="A28" s="309"/>
      <c r="B28" s="368" t="s">
        <v>13</v>
      </c>
      <c r="C28" s="368"/>
      <c r="D28" s="309">
        <v>30</v>
      </c>
      <c r="E28" s="271">
        <v>2.37</v>
      </c>
      <c r="F28" s="271">
        <v>0.3</v>
      </c>
      <c r="G28" s="271">
        <v>14.49</v>
      </c>
      <c r="H28" s="271">
        <v>70.5</v>
      </c>
      <c r="I28" s="312"/>
      <c r="J28" s="313"/>
      <c r="K28" s="313"/>
      <c r="L28" s="312"/>
      <c r="M28" s="269"/>
      <c r="N28" s="269"/>
      <c r="O28" s="269"/>
      <c r="P28" s="269"/>
      <c r="Q28" s="312"/>
    </row>
    <row r="29" spans="1:17" s="308" customFormat="1" ht="26.4" customHeight="1">
      <c r="A29" s="309"/>
      <c r="B29" s="368" t="s">
        <v>21</v>
      </c>
      <c r="C29" s="368"/>
      <c r="D29" s="309">
        <v>30</v>
      </c>
      <c r="E29" s="271">
        <v>1.98</v>
      </c>
      <c r="F29" s="271">
        <v>0.36</v>
      </c>
      <c r="G29" s="271">
        <v>10.02</v>
      </c>
      <c r="H29" s="271">
        <v>52.2</v>
      </c>
      <c r="I29" s="312"/>
      <c r="J29" s="313"/>
      <c r="K29" s="313"/>
      <c r="L29" s="312"/>
      <c r="M29" s="269"/>
      <c r="N29" s="269"/>
      <c r="O29" s="269"/>
      <c r="P29" s="269"/>
      <c r="Q29" s="312"/>
    </row>
    <row r="30" spans="1:17" s="308" customFormat="1" ht="24.6" customHeight="1">
      <c r="A30" s="309"/>
      <c r="B30" s="368" t="s">
        <v>36</v>
      </c>
      <c r="C30" s="368"/>
      <c r="D30" s="309">
        <v>180</v>
      </c>
      <c r="E30" s="271">
        <v>0.41</v>
      </c>
      <c r="F30" s="271">
        <v>0.09</v>
      </c>
      <c r="G30" s="271">
        <v>30.59</v>
      </c>
      <c r="H30" s="271">
        <v>127.08</v>
      </c>
      <c r="I30" s="312"/>
      <c r="J30" s="313"/>
      <c r="K30" s="313"/>
      <c r="L30" s="312"/>
      <c r="M30" s="269"/>
      <c r="N30" s="269"/>
      <c r="O30" s="269"/>
      <c r="P30" s="269"/>
      <c r="Q30" s="312"/>
    </row>
    <row r="31" spans="1:17" s="308" customFormat="1" ht="27" customHeight="1">
      <c r="A31" s="390" t="s">
        <v>132</v>
      </c>
      <c r="B31" s="391"/>
      <c r="C31" s="391"/>
      <c r="D31" s="391"/>
      <c r="E31" s="391"/>
      <c r="F31" s="392"/>
      <c r="G31" s="393" t="s">
        <v>121</v>
      </c>
      <c r="H31" s="394"/>
      <c r="I31" s="312"/>
      <c r="J31" s="313"/>
      <c r="K31" s="313"/>
      <c r="L31" s="312"/>
      <c r="M31" s="269"/>
      <c r="N31" s="269"/>
      <c r="O31" s="269"/>
      <c r="P31" s="269"/>
      <c r="Q31" s="312"/>
    </row>
    <row r="32" spans="1:17" ht="18">
      <c r="A32" s="369"/>
      <c r="B32" s="369"/>
      <c r="C32" s="369"/>
      <c r="D32" s="369"/>
      <c r="E32" s="284"/>
      <c r="F32" s="284"/>
      <c r="G32" s="284"/>
      <c r="H32" s="284"/>
    </row>
    <row r="33" spans="1:8">
      <c r="A33" s="263"/>
      <c r="B33" s="263"/>
      <c r="C33" s="263"/>
      <c r="D33" s="263"/>
      <c r="E33" s="263"/>
      <c r="F33" s="263"/>
      <c r="G33" s="263"/>
      <c r="H33" s="263"/>
    </row>
    <row r="34" spans="1:8">
      <c r="A34" s="263"/>
      <c r="B34" s="263"/>
      <c r="C34" s="263"/>
      <c r="D34" s="263"/>
      <c r="E34" s="263"/>
      <c r="F34" s="263"/>
      <c r="G34" s="263"/>
      <c r="H34" s="263"/>
    </row>
    <row r="35" spans="1:8" ht="18">
      <c r="A35" s="263"/>
      <c r="B35" s="263"/>
      <c r="C35" s="263"/>
      <c r="D35" s="275" t="s">
        <v>122</v>
      </c>
      <c r="E35" s="276"/>
      <c r="F35" s="263"/>
      <c r="G35" s="263"/>
      <c r="H35" s="263"/>
    </row>
    <row r="36" spans="1:8" ht="18">
      <c r="A36" s="263"/>
      <c r="B36" s="263"/>
      <c r="C36" s="263"/>
      <c r="D36" s="275"/>
      <c r="E36" s="276"/>
      <c r="F36" s="263"/>
      <c r="G36" s="263"/>
      <c r="H36" s="263"/>
    </row>
    <row r="37" spans="1:8" ht="18">
      <c r="A37" s="263"/>
      <c r="B37" s="263"/>
      <c r="C37" s="263"/>
      <c r="D37" s="275" t="s">
        <v>123</v>
      </c>
      <c r="E37" s="276"/>
      <c r="F37" s="263"/>
      <c r="G37" s="263"/>
      <c r="H37" s="263"/>
    </row>
    <row r="38" spans="1:8">
      <c r="A38" s="263"/>
      <c r="B38" s="263"/>
      <c r="C38" s="263"/>
      <c r="E38" s="263"/>
      <c r="F38" s="263"/>
      <c r="G38" s="263"/>
      <c r="H38" s="263"/>
    </row>
    <row r="39" spans="1:8" ht="13.2" customHeight="1">
      <c r="A39" s="263"/>
      <c r="B39" s="263"/>
      <c r="C39" s="263"/>
      <c r="E39" s="263"/>
      <c r="F39" s="263"/>
      <c r="G39" s="263"/>
      <c r="H39" s="263"/>
    </row>
    <row r="40" spans="1:8" hidden="1"/>
    <row r="41" spans="1:8" hidden="1"/>
    <row r="42" spans="1:8" ht="13.2" hidden="1" customHeight="1"/>
    <row r="43" spans="1:8" ht="18.600000000000001" customHeight="1"/>
    <row r="44" spans="1:8" ht="31.2">
      <c r="C44" s="274"/>
      <c r="D44" s="274"/>
      <c r="E44" s="274"/>
      <c r="F44" s="274"/>
      <c r="G44" s="272" t="s">
        <v>110</v>
      </c>
    </row>
    <row r="45" spans="1:8" ht="31.2" customHeight="1">
      <c r="C45" s="274"/>
      <c r="D45" s="383" t="s">
        <v>120</v>
      </c>
      <c r="E45" s="383"/>
      <c r="F45" s="383"/>
      <c r="G45" s="383"/>
      <c r="H45" s="383"/>
    </row>
    <row r="46" spans="1:8" ht="12" customHeight="1">
      <c r="C46" s="274"/>
      <c r="D46" s="274"/>
      <c r="E46" s="274"/>
      <c r="F46" s="274"/>
      <c r="G46" s="274"/>
    </row>
    <row r="47" spans="1:8" ht="2.25" hidden="1" customHeight="1">
      <c r="C47" s="274"/>
      <c r="D47" s="274"/>
      <c r="E47" s="274"/>
      <c r="F47" s="274"/>
      <c r="G47" s="274"/>
    </row>
    <row r="48" spans="1:8" hidden="1">
      <c r="C48" s="274"/>
      <c r="D48" s="274"/>
      <c r="E48" s="274"/>
      <c r="F48" s="274"/>
      <c r="G48" s="274"/>
    </row>
    <row r="49" spans="1:8" ht="35.25" customHeight="1">
      <c r="C49" s="389" t="s">
        <v>111</v>
      </c>
      <c r="D49" s="389"/>
      <c r="E49" s="389"/>
      <c r="F49" s="389"/>
      <c r="G49" s="274"/>
    </row>
    <row r="50" spans="1:8" ht="30.75" customHeight="1">
      <c r="B50" s="382" t="s">
        <v>119</v>
      </c>
      <c r="C50" s="382"/>
      <c r="D50" s="382"/>
      <c r="E50" s="382"/>
      <c r="F50" s="382"/>
      <c r="G50" s="382"/>
      <c r="H50" s="382"/>
    </row>
    <row r="51" spans="1:8" ht="24" customHeight="1">
      <c r="C51" s="366" t="s">
        <v>163</v>
      </c>
      <c r="D51" s="366"/>
      <c r="E51" s="366"/>
      <c r="F51" s="366"/>
      <c r="G51" s="303"/>
      <c r="H51" s="303"/>
    </row>
    <row r="52" spans="1:8" ht="9" customHeight="1"/>
    <row r="53" spans="1:8" ht="3" hidden="1" customHeight="1"/>
    <row r="54" spans="1:8" hidden="1"/>
    <row r="55" spans="1:8" ht="24.75" customHeight="1">
      <c r="A55" s="370" t="s">
        <v>11</v>
      </c>
      <c r="B55" s="370"/>
      <c r="C55" s="370"/>
      <c r="D55" s="370"/>
      <c r="E55" s="370"/>
      <c r="F55" s="370"/>
      <c r="G55" s="370"/>
      <c r="H55" s="370"/>
    </row>
    <row r="56" spans="1:8" ht="22.5" customHeight="1">
      <c r="A56" s="364"/>
      <c r="B56" s="364" t="s">
        <v>3</v>
      </c>
      <c r="C56" s="364"/>
      <c r="D56" s="364" t="s">
        <v>4</v>
      </c>
      <c r="E56" s="371" t="s">
        <v>5</v>
      </c>
      <c r="F56" s="371"/>
      <c r="G56" s="371"/>
      <c r="H56" s="371" t="s">
        <v>6</v>
      </c>
    </row>
    <row r="57" spans="1:8" ht="38.25" customHeight="1">
      <c r="A57" s="365"/>
      <c r="B57" s="365"/>
      <c r="C57" s="365"/>
      <c r="D57" s="365"/>
      <c r="E57" s="283" t="s">
        <v>8</v>
      </c>
      <c r="F57" s="283" t="s">
        <v>9</v>
      </c>
      <c r="G57" s="283" t="s">
        <v>10</v>
      </c>
      <c r="H57" s="372"/>
    </row>
    <row r="58" spans="1:8" ht="27" customHeight="1">
      <c r="A58" s="279"/>
      <c r="B58" s="368" t="s">
        <v>139</v>
      </c>
      <c r="C58" s="368"/>
      <c r="D58" s="315">
        <v>50</v>
      </c>
      <c r="E58" s="271">
        <v>0.6</v>
      </c>
      <c r="F58" s="271">
        <v>2.36</v>
      </c>
      <c r="G58" s="271">
        <v>3.86</v>
      </c>
      <c r="H58" s="271">
        <v>39</v>
      </c>
    </row>
    <row r="59" spans="1:8" ht="23.25" customHeight="1">
      <c r="A59" s="279"/>
      <c r="B59" s="368" t="s">
        <v>158</v>
      </c>
      <c r="C59" s="368"/>
      <c r="D59" s="315">
        <v>150</v>
      </c>
      <c r="E59" s="271">
        <v>16.170000000000002</v>
      </c>
      <c r="F59" s="271">
        <v>28.8</v>
      </c>
      <c r="G59" s="271">
        <v>3.06</v>
      </c>
      <c r="H59" s="271">
        <v>336</v>
      </c>
    </row>
    <row r="60" spans="1:8" s="314" customFormat="1" ht="23.25" customHeight="1">
      <c r="A60" s="317"/>
      <c r="B60" s="368" t="s">
        <v>13</v>
      </c>
      <c r="C60" s="368"/>
      <c r="D60" s="315">
        <v>50</v>
      </c>
      <c r="E60" s="271">
        <v>3.95</v>
      </c>
      <c r="F60" s="271">
        <v>0.5</v>
      </c>
      <c r="G60" s="271">
        <v>24.15</v>
      </c>
      <c r="H60" s="271">
        <v>117.5</v>
      </c>
    </row>
    <row r="61" spans="1:8" ht="24.75" customHeight="1">
      <c r="A61" s="279"/>
      <c r="B61" s="368" t="s">
        <v>49</v>
      </c>
      <c r="C61" s="368"/>
      <c r="D61" s="315">
        <v>180</v>
      </c>
      <c r="E61" s="271">
        <v>0.06</v>
      </c>
      <c r="F61" s="271">
        <v>0.02</v>
      </c>
      <c r="G61" s="271">
        <v>9.99</v>
      </c>
      <c r="H61" s="271">
        <v>40</v>
      </c>
    </row>
    <row r="62" spans="1:8" ht="27.75" customHeight="1">
      <c r="A62" s="398" t="s">
        <v>16</v>
      </c>
      <c r="B62" s="398"/>
      <c r="C62" s="398"/>
      <c r="D62" s="398"/>
      <c r="E62" s="398"/>
      <c r="F62" s="398"/>
      <c r="G62" s="398"/>
      <c r="H62" s="398"/>
    </row>
    <row r="63" spans="1:8" ht="41.4" customHeight="1">
      <c r="A63" s="287"/>
      <c r="B63" s="368" t="s">
        <v>62</v>
      </c>
      <c r="C63" s="368"/>
      <c r="D63" s="315">
        <v>200</v>
      </c>
      <c r="E63" s="271">
        <v>1.27</v>
      </c>
      <c r="F63" s="271">
        <v>3.99</v>
      </c>
      <c r="G63" s="271">
        <v>7.32</v>
      </c>
      <c r="H63" s="271">
        <v>76.2</v>
      </c>
    </row>
    <row r="64" spans="1:8" ht="34.200000000000003" customHeight="1">
      <c r="A64" s="287"/>
      <c r="B64" s="368" t="s">
        <v>34</v>
      </c>
      <c r="C64" s="368"/>
      <c r="D64" s="315">
        <v>150</v>
      </c>
      <c r="E64" s="271">
        <v>5.52</v>
      </c>
      <c r="F64" s="271">
        <v>4.5199999999999996</v>
      </c>
      <c r="G64" s="271">
        <v>26.45</v>
      </c>
      <c r="H64" s="271">
        <v>168.45</v>
      </c>
    </row>
    <row r="65" spans="1:8" ht="36" customHeight="1">
      <c r="A65" s="287"/>
      <c r="B65" s="368" t="s">
        <v>154</v>
      </c>
      <c r="C65" s="368"/>
      <c r="D65" s="285" t="s">
        <v>118</v>
      </c>
      <c r="E65" s="271">
        <v>9.3800000000000008</v>
      </c>
      <c r="F65" s="271">
        <v>11.08</v>
      </c>
      <c r="G65" s="271">
        <v>11.26</v>
      </c>
      <c r="H65" s="271">
        <v>182.25</v>
      </c>
    </row>
    <row r="66" spans="1:8" ht="19.5" customHeight="1">
      <c r="A66" s="287"/>
      <c r="B66" s="368" t="s">
        <v>13</v>
      </c>
      <c r="C66" s="368"/>
      <c r="D66" s="315">
        <v>30</v>
      </c>
      <c r="E66" s="271">
        <v>2.37</v>
      </c>
      <c r="F66" s="271">
        <v>0.3</v>
      </c>
      <c r="G66" s="271">
        <v>14.49</v>
      </c>
      <c r="H66" s="271">
        <v>70.5</v>
      </c>
    </row>
    <row r="67" spans="1:8" ht="22.5" customHeight="1">
      <c r="A67" s="287"/>
      <c r="B67" s="368" t="s">
        <v>21</v>
      </c>
      <c r="C67" s="368"/>
      <c r="D67" s="315">
        <v>30</v>
      </c>
      <c r="E67" s="271">
        <v>1.98</v>
      </c>
      <c r="F67" s="271">
        <v>0.36</v>
      </c>
      <c r="G67" s="271">
        <v>10.02</v>
      </c>
      <c r="H67" s="271">
        <v>52.2</v>
      </c>
    </row>
    <row r="68" spans="1:8" ht="24.75" customHeight="1">
      <c r="A68" s="287"/>
      <c r="B68" s="368" t="s">
        <v>36</v>
      </c>
      <c r="C68" s="368"/>
      <c r="D68" s="315">
        <v>180</v>
      </c>
      <c r="E68" s="271">
        <v>9.3825000000000003</v>
      </c>
      <c r="F68" s="271">
        <v>11.081250000000001</v>
      </c>
      <c r="G68" s="271">
        <v>11.26125</v>
      </c>
      <c r="H68" s="271">
        <v>182.25</v>
      </c>
    </row>
    <row r="69" spans="1:8" ht="35.25" customHeight="1">
      <c r="A69" s="390" t="s">
        <v>125</v>
      </c>
      <c r="B69" s="391"/>
      <c r="C69" s="391"/>
      <c r="D69" s="391"/>
      <c r="E69" s="391"/>
      <c r="F69" s="392"/>
      <c r="G69" s="393" t="s">
        <v>124</v>
      </c>
      <c r="H69" s="394"/>
    </row>
    <row r="70" spans="1:8" s="286" customFormat="1" ht="35.25" customHeight="1">
      <c r="A70" s="288"/>
      <c r="B70" s="288"/>
      <c r="C70" s="288"/>
      <c r="D70" s="275" t="s">
        <v>109</v>
      </c>
      <c r="E70" s="284"/>
      <c r="F70" s="284"/>
      <c r="G70" s="284"/>
      <c r="H70" s="289"/>
    </row>
    <row r="71" spans="1:8" ht="49.5" customHeight="1">
      <c r="D71" s="275" t="s">
        <v>115</v>
      </c>
    </row>
    <row r="76" spans="1:8" ht="31.2">
      <c r="C76" s="274"/>
      <c r="D76" s="274"/>
      <c r="E76" s="274"/>
      <c r="F76" s="274"/>
      <c r="G76" s="272" t="s">
        <v>110</v>
      </c>
    </row>
    <row r="77" spans="1:8" ht="31.2" customHeight="1">
      <c r="C77" s="274"/>
      <c r="D77" s="304" t="s">
        <v>113</v>
      </c>
      <c r="E77" s="304"/>
      <c r="F77" s="304"/>
      <c r="G77" s="304"/>
      <c r="H77" s="304"/>
    </row>
    <row r="78" spans="1:8">
      <c r="C78" s="274"/>
      <c r="D78" s="274"/>
      <c r="E78" s="274"/>
      <c r="F78" s="274"/>
      <c r="G78" s="274"/>
    </row>
    <row r="79" spans="1:8" ht="9.75" customHeight="1">
      <c r="C79" s="274"/>
      <c r="D79" s="274"/>
      <c r="E79" s="274"/>
      <c r="F79" s="274"/>
      <c r="G79" s="274"/>
    </row>
    <row r="80" spans="1:8" hidden="1">
      <c r="C80" s="274"/>
      <c r="D80" s="274"/>
      <c r="E80" s="274"/>
      <c r="F80" s="274"/>
      <c r="G80" s="274"/>
    </row>
    <row r="81" spans="1:9" ht="46.8">
      <c r="C81" s="274"/>
      <c r="D81" s="273" t="s">
        <v>126</v>
      </c>
      <c r="E81" s="274"/>
      <c r="F81" s="274"/>
      <c r="G81" s="274"/>
    </row>
    <row r="82" spans="1:9" ht="21.75" customHeight="1">
      <c r="C82" s="366" t="s">
        <v>163</v>
      </c>
      <c r="D82" s="366"/>
      <c r="E82" s="366"/>
      <c r="F82" s="366"/>
      <c r="G82" s="366"/>
      <c r="H82" s="366"/>
    </row>
    <row r="85" spans="1:9" ht="28.5" customHeight="1">
      <c r="A85" s="370" t="s">
        <v>11</v>
      </c>
      <c r="B85" s="370"/>
      <c r="C85" s="370"/>
      <c r="D85" s="370"/>
      <c r="E85" s="370"/>
      <c r="F85" s="370"/>
      <c r="G85" s="370"/>
      <c r="H85" s="370"/>
    </row>
    <row r="86" spans="1:9" ht="14.4" customHeight="1">
      <c r="A86" s="364"/>
      <c r="B86" s="364" t="s">
        <v>3</v>
      </c>
      <c r="C86" s="364"/>
      <c r="D86" s="364" t="s">
        <v>4</v>
      </c>
      <c r="E86" s="371" t="s">
        <v>5</v>
      </c>
      <c r="F86" s="371"/>
      <c r="G86" s="371"/>
      <c r="H86" s="371" t="s">
        <v>6</v>
      </c>
      <c r="I86" s="364" t="s">
        <v>108</v>
      </c>
    </row>
    <row r="87" spans="1:9" ht="34.950000000000003" customHeight="1">
      <c r="A87" s="365"/>
      <c r="B87" s="365"/>
      <c r="C87" s="365"/>
      <c r="D87" s="365"/>
      <c r="E87" s="302" t="s">
        <v>8</v>
      </c>
      <c r="F87" s="302" t="s">
        <v>9</v>
      </c>
      <c r="G87" s="302" t="s">
        <v>10</v>
      </c>
      <c r="H87" s="372"/>
      <c r="I87" s="364"/>
    </row>
    <row r="88" spans="1:9" ht="30" customHeight="1">
      <c r="A88" s="291"/>
      <c r="B88" s="368" t="s">
        <v>139</v>
      </c>
      <c r="C88" s="368"/>
      <c r="D88" s="315">
        <v>50</v>
      </c>
      <c r="E88" s="271">
        <v>0.6</v>
      </c>
      <c r="F88" s="271">
        <v>2.36</v>
      </c>
      <c r="G88" s="271">
        <v>3.86</v>
      </c>
      <c r="H88" s="271">
        <v>39</v>
      </c>
      <c r="I88" s="305">
        <v>15</v>
      </c>
    </row>
    <row r="89" spans="1:9" s="314" customFormat="1" ht="30" customHeight="1">
      <c r="A89" s="317"/>
      <c r="B89" s="368" t="s">
        <v>158</v>
      </c>
      <c r="C89" s="368"/>
      <c r="D89" s="325">
        <v>150</v>
      </c>
      <c r="E89" s="271">
        <v>16.170000000000002</v>
      </c>
      <c r="F89" s="271">
        <v>28.8</v>
      </c>
      <c r="G89" s="271">
        <v>3.06</v>
      </c>
      <c r="H89" s="271">
        <v>336</v>
      </c>
      <c r="I89" s="305">
        <v>50</v>
      </c>
    </row>
    <row r="90" spans="1:9" ht="27" customHeight="1">
      <c r="A90" s="291"/>
      <c r="B90" s="368" t="s">
        <v>13</v>
      </c>
      <c r="C90" s="368"/>
      <c r="D90" s="315">
        <v>50</v>
      </c>
      <c r="E90" s="271">
        <v>3.16</v>
      </c>
      <c r="F90" s="271">
        <v>0.4</v>
      </c>
      <c r="G90" s="271">
        <v>19.32</v>
      </c>
      <c r="H90" s="271">
        <v>94</v>
      </c>
      <c r="I90" s="282">
        <v>3.5</v>
      </c>
    </row>
    <row r="91" spans="1:9" ht="27" customHeight="1">
      <c r="A91" s="291"/>
      <c r="B91" s="368" t="s">
        <v>49</v>
      </c>
      <c r="C91" s="368"/>
      <c r="D91" s="315">
        <v>180</v>
      </c>
      <c r="E91" s="271">
        <v>0.06</v>
      </c>
      <c r="F91" s="271">
        <v>0.02</v>
      </c>
      <c r="G91" s="271">
        <v>9.99</v>
      </c>
      <c r="H91" s="271">
        <v>40</v>
      </c>
      <c r="I91" s="305">
        <v>2.5</v>
      </c>
    </row>
    <row r="92" spans="1:9" s="290" customFormat="1" ht="33.75" customHeight="1">
      <c r="A92" s="291"/>
      <c r="B92" s="395"/>
      <c r="C92" s="396"/>
      <c r="D92" s="397"/>
      <c r="E92" s="271">
        <f>SUM(E88:E91)</f>
        <v>19.990000000000002</v>
      </c>
      <c r="F92" s="271">
        <f>SUM(F88:F91)</f>
        <v>31.58</v>
      </c>
      <c r="G92" s="271">
        <f>SUM(G88:G91)</f>
        <v>36.230000000000004</v>
      </c>
      <c r="H92" s="271">
        <f>SUM(H88:H91)</f>
        <v>509</v>
      </c>
      <c r="I92" s="305">
        <f>SUM(I88:I91)</f>
        <v>71</v>
      </c>
    </row>
    <row r="93" spans="1:9" ht="30" customHeight="1">
      <c r="A93" s="398" t="s">
        <v>16</v>
      </c>
      <c r="B93" s="398"/>
      <c r="C93" s="398"/>
      <c r="D93" s="398"/>
      <c r="E93" s="398"/>
      <c r="F93" s="398"/>
      <c r="G93" s="398"/>
      <c r="H93" s="398"/>
    </row>
    <row r="94" spans="1:9" ht="32.25" customHeight="1">
      <c r="A94" s="292"/>
      <c r="B94" s="368" t="s">
        <v>62</v>
      </c>
      <c r="C94" s="368"/>
      <c r="D94" s="315">
        <v>200</v>
      </c>
      <c r="E94" s="271">
        <v>1.27</v>
      </c>
      <c r="F94" s="271">
        <v>3.99</v>
      </c>
      <c r="G94" s="271">
        <v>7.32</v>
      </c>
      <c r="H94" s="271">
        <v>76.2</v>
      </c>
      <c r="I94" s="305">
        <v>15</v>
      </c>
    </row>
    <row r="95" spans="1:9" ht="32.25" customHeight="1">
      <c r="A95" s="292"/>
      <c r="B95" s="368" t="s">
        <v>34</v>
      </c>
      <c r="C95" s="368"/>
      <c r="D95" s="315">
        <v>150</v>
      </c>
      <c r="E95" s="271">
        <v>5.52</v>
      </c>
      <c r="F95" s="271">
        <v>4.5199999999999996</v>
      </c>
      <c r="G95" s="271">
        <v>26.45</v>
      </c>
      <c r="H95" s="271">
        <v>168.45</v>
      </c>
      <c r="I95" s="305">
        <v>15</v>
      </c>
    </row>
    <row r="96" spans="1:9" ht="34.200000000000003" customHeight="1">
      <c r="A96" s="292"/>
      <c r="B96" s="368" t="s">
        <v>140</v>
      </c>
      <c r="C96" s="368"/>
      <c r="D96" s="285" t="s">
        <v>118</v>
      </c>
      <c r="E96" s="271">
        <v>9.3800000000000008</v>
      </c>
      <c r="F96" s="271">
        <v>11.08</v>
      </c>
      <c r="G96" s="271">
        <v>11.26</v>
      </c>
      <c r="H96" s="271">
        <v>182.25</v>
      </c>
      <c r="I96" s="305">
        <v>40</v>
      </c>
    </row>
    <row r="97" spans="1:9" ht="27.75" customHeight="1">
      <c r="A97" s="292"/>
      <c r="B97" s="368" t="s">
        <v>13</v>
      </c>
      <c r="C97" s="368"/>
      <c r="D97" s="315">
        <v>50</v>
      </c>
      <c r="E97" s="271">
        <v>2.37</v>
      </c>
      <c r="F97" s="271">
        <v>0.3</v>
      </c>
      <c r="G97" s="271">
        <v>14.49</v>
      </c>
      <c r="H97" s="271">
        <v>70.5</v>
      </c>
      <c r="I97" s="282">
        <v>3.5</v>
      </c>
    </row>
    <row r="98" spans="1:9" ht="18" customHeight="1">
      <c r="A98" s="292"/>
      <c r="B98" s="368" t="s">
        <v>21</v>
      </c>
      <c r="C98" s="368"/>
      <c r="D98" s="315">
        <v>50</v>
      </c>
      <c r="E98" s="271">
        <v>1.98</v>
      </c>
      <c r="F98" s="271">
        <v>0.36</v>
      </c>
      <c r="G98" s="271">
        <v>10.02</v>
      </c>
      <c r="H98" s="271">
        <v>52.2</v>
      </c>
      <c r="I98" s="282">
        <v>3.5</v>
      </c>
    </row>
    <row r="99" spans="1:9" ht="18" customHeight="1">
      <c r="A99" s="292"/>
      <c r="B99" s="368" t="s">
        <v>36</v>
      </c>
      <c r="C99" s="368"/>
      <c r="D99" s="325">
        <v>180</v>
      </c>
      <c r="E99" s="271">
        <v>9.3825000000000003</v>
      </c>
      <c r="F99" s="271">
        <v>11.081250000000001</v>
      </c>
      <c r="G99" s="271">
        <v>11.26125</v>
      </c>
      <c r="H99" s="271">
        <v>182.25</v>
      </c>
      <c r="I99" s="305">
        <v>10</v>
      </c>
    </row>
    <row r="100" spans="1:9" s="290" customFormat="1" ht="18">
      <c r="A100" s="292"/>
      <c r="B100" s="395"/>
      <c r="C100" s="396"/>
      <c r="D100" s="397"/>
      <c r="E100" s="271">
        <f>SUM(E94:E99)</f>
        <v>29.902500000000003</v>
      </c>
      <c r="F100" s="271">
        <f t="shared" ref="F100:I100" si="0">SUM(F94:F99)</f>
        <v>31.331250000000001</v>
      </c>
      <c r="G100" s="271">
        <f t="shared" si="0"/>
        <v>80.801249999999996</v>
      </c>
      <c r="H100" s="271">
        <f t="shared" si="0"/>
        <v>731.85</v>
      </c>
      <c r="I100" s="305">
        <f t="shared" si="0"/>
        <v>87</v>
      </c>
    </row>
    <row r="101" spans="1:9" s="290" customFormat="1" ht="18">
      <c r="A101" s="296"/>
      <c r="B101" s="299"/>
      <c r="C101" s="299"/>
      <c r="D101" s="296"/>
      <c r="E101" s="284"/>
      <c r="F101" s="284"/>
      <c r="G101" s="284"/>
      <c r="H101" s="284"/>
      <c r="I101" s="264"/>
    </row>
    <row r="102" spans="1:9" ht="18">
      <c r="D102" s="275" t="s">
        <v>109</v>
      </c>
    </row>
    <row r="103" spans="1:9" ht="18">
      <c r="D103" s="275"/>
    </row>
    <row r="104" spans="1:9" ht="18">
      <c r="D104" s="275" t="s">
        <v>115</v>
      </c>
    </row>
    <row r="105" spans="1:9">
      <c r="D105" s="274"/>
    </row>
    <row r="109" spans="1:9" ht="31.2">
      <c r="A109" s="319"/>
      <c r="B109" s="319"/>
      <c r="C109" s="274"/>
      <c r="D109" s="274"/>
      <c r="E109" s="274"/>
      <c r="F109" s="274"/>
      <c r="G109" s="272" t="s">
        <v>110</v>
      </c>
      <c r="H109" s="319"/>
    </row>
    <row r="110" spans="1:9" ht="31.8">
      <c r="A110" s="319"/>
      <c r="B110" s="319"/>
      <c r="C110" s="274"/>
      <c r="D110" s="383" t="s">
        <v>120</v>
      </c>
      <c r="E110" s="383"/>
      <c r="F110" s="383"/>
      <c r="G110" s="383"/>
      <c r="H110" s="383"/>
    </row>
    <row r="111" spans="1:9">
      <c r="A111" s="319"/>
      <c r="B111" s="319"/>
      <c r="C111" s="274"/>
      <c r="D111" s="274"/>
      <c r="E111" s="274"/>
      <c r="F111" s="274"/>
      <c r="G111" s="274"/>
      <c r="H111" s="319"/>
    </row>
    <row r="112" spans="1:9">
      <c r="A112" s="319"/>
      <c r="B112" s="319"/>
      <c r="C112" s="274"/>
      <c r="D112" s="274"/>
      <c r="E112" s="274"/>
      <c r="F112" s="274"/>
      <c r="G112" s="274"/>
      <c r="H112" s="319"/>
    </row>
    <row r="113" spans="1:8">
      <c r="A113" s="319"/>
      <c r="B113" s="319"/>
      <c r="C113" s="274"/>
      <c r="D113" s="274"/>
      <c r="E113" s="274"/>
      <c r="F113" s="274"/>
      <c r="G113" s="274"/>
      <c r="H113" s="319"/>
    </row>
    <row r="114" spans="1:8" ht="46.8">
      <c r="A114" s="319"/>
      <c r="B114" s="319"/>
      <c r="C114" s="389" t="s">
        <v>111</v>
      </c>
      <c r="D114" s="389"/>
      <c r="E114" s="389"/>
      <c r="F114" s="389"/>
      <c r="G114" s="274"/>
      <c r="H114" s="319"/>
    </row>
    <row r="115" spans="1:8" ht="26.4">
      <c r="A115" s="319"/>
      <c r="B115" s="382" t="s">
        <v>119</v>
      </c>
      <c r="C115" s="382"/>
      <c r="D115" s="382"/>
      <c r="E115" s="382"/>
      <c r="F115" s="382"/>
      <c r="G115" s="382"/>
      <c r="H115" s="382"/>
    </row>
    <row r="116" spans="1:8" ht="18">
      <c r="A116" s="319"/>
      <c r="B116" s="319"/>
      <c r="C116" s="366" t="s">
        <v>163</v>
      </c>
      <c r="D116" s="366"/>
      <c r="E116" s="366"/>
      <c r="F116" s="366"/>
      <c r="G116" s="366"/>
      <c r="H116" s="303"/>
    </row>
    <row r="117" spans="1:8">
      <c r="A117" s="319"/>
      <c r="B117" s="319"/>
      <c r="C117" s="319"/>
      <c r="D117" s="319"/>
      <c r="E117" s="319"/>
      <c r="F117" s="319"/>
      <c r="G117" s="319"/>
      <c r="H117" s="319"/>
    </row>
    <row r="118" spans="1:8">
      <c r="A118" s="319"/>
      <c r="B118" s="319"/>
      <c r="C118" s="319"/>
      <c r="D118" s="319"/>
      <c r="E118" s="319"/>
      <c r="F118" s="319"/>
      <c r="G118" s="319"/>
      <c r="H118" s="319"/>
    </row>
    <row r="119" spans="1:8" ht="29.4">
      <c r="A119" s="398" t="s">
        <v>16</v>
      </c>
      <c r="B119" s="398"/>
      <c r="C119" s="398"/>
      <c r="D119" s="398"/>
      <c r="E119" s="398"/>
      <c r="F119" s="398"/>
      <c r="G119" s="398"/>
      <c r="H119" s="398"/>
    </row>
    <row r="120" spans="1:8">
      <c r="A120" s="364"/>
      <c r="B120" s="364" t="s">
        <v>3</v>
      </c>
      <c r="C120" s="364"/>
      <c r="D120" s="364" t="s">
        <v>4</v>
      </c>
      <c r="E120" s="371" t="s">
        <v>5</v>
      </c>
      <c r="F120" s="371"/>
      <c r="G120" s="371"/>
      <c r="H120" s="371" t="s">
        <v>6</v>
      </c>
    </row>
    <row r="121" spans="1:8" ht="34.200000000000003" customHeight="1">
      <c r="A121" s="365"/>
      <c r="B121" s="365"/>
      <c r="C121" s="365"/>
      <c r="D121" s="365"/>
      <c r="E121" s="322" t="s">
        <v>8</v>
      </c>
      <c r="F121" s="322" t="s">
        <v>9</v>
      </c>
      <c r="G121" s="322" t="s">
        <v>10</v>
      </c>
      <c r="H121" s="372"/>
    </row>
    <row r="122" spans="1:8" ht="18" customHeight="1">
      <c r="A122" s="320"/>
      <c r="B122" s="368" t="s">
        <v>62</v>
      </c>
      <c r="C122" s="368"/>
      <c r="D122" s="327">
        <v>200</v>
      </c>
      <c r="E122" s="271">
        <v>1.27</v>
      </c>
      <c r="F122" s="271">
        <v>3.99</v>
      </c>
      <c r="G122" s="271">
        <v>7.32</v>
      </c>
      <c r="H122" s="271">
        <v>76.2</v>
      </c>
    </row>
    <row r="123" spans="1:8" ht="18" customHeight="1">
      <c r="A123" s="320"/>
      <c r="B123" s="368" t="s">
        <v>34</v>
      </c>
      <c r="C123" s="368"/>
      <c r="D123" s="327">
        <v>150</v>
      </c>
      <c r="E123" s="271">
        <v>5.52</v>
      </c>
      <c r="F123" s="271">
        <v>4.5199999999999996</v>
      </c>
      <c r="G123" s="271">
        <v>26.45</v>
      </c>
      <c r="H123" s="271">
        <v>168.45</v>
      </c>
    </row>
    <row r="124" spans="1:8" ht="36" customHeight="1">
      <c r="A124" s="320"/>
      <c r="B124" s="368" t="s">
        <v>154</v>
      </c>
      <c r="C124" s="368"/>
      <c r="D124" s="285" t="s">
        <v>118</v>
      </c>
      <c r="E124" s="271">
        <v>9.3800000000000008</v>
      </c>
      <c r="F124" s="271">
        <v>11.08</v>
      </c>
      <c r="G124" s="271">
        <v>11.26</v>
      </c>
      <c r="H124" s="271">
        <v>182.25</v>
      </c>
    </row>
    <row r="125" spans="1:8" ht="18" customHeight="1">
      <c r="A125" s="320"/>
      <c r="B125" s="368" t="s">
        <v>13</v>
      </c>
      <c r="C125" s="368"/>
      <c r="D125" s="327">
        <v>30</v>
      </c>
      <c r="E125" s="271">
        <v>2.37</v>
      </c>
      <c r="F125" s="271">
        <v>0.3</v>
      </c>
      <c r="G125" s="271">
        <v>14.49</v>
      </c>
      <c r="H125" s="271">
        <v>70.5</v>
      </c>
    </row>
    <row r="126" spans="1:8" ht="18" customHeight="1">
      <c r="A126" s="320"/>
      <c r="B126" s="368" t="s">
        <v>21</v>
      </c>
      <c r="C126" s="368"/>
      <c r="D126" s="327">
        <v>30</v>
      </c>
      <c r="E126" s="271">
        <v>1.98</v>
      </c>
      <c r="F126" s="271">
        <v>0.36</v>
      </c>
      <c r="G126" s="271">
        <v>10.02</v>
      </c>
      <c r="H126" s="271">
        <v>52.2</v>
      </c>
    </row>
    <row r="127" spans="1:8" ht="18" customHeight="1">
      <c r="A127" s="320"/>
      <c r="B127" s="368" t="s">
        <v>36</v>
      </c>
      <c r="C127" s="368"/>
      <c r="D127" s="327">
        <v>180</v>
      </c>
      <c r="E127" s="271">
        <v>9.3825000000000003</v>
      </c>
      <c r="F127" s="271">
        <v>11.081250000000001</v>
      </c>
      <c r="G127" s="271">
        <v>11.26125</v>
      </c>
      <c r="H127" s="271">
        <v>182.25</v>
      </c>
    </row>
    <row r="128" spans="1:8" ht="29.4">
      <c r="A128" s="398" t="s">
        <v>146</v>
      </c>
      <c r="B128" s="398"/>
      <c r="C128" s="398"/>
      <c r="D128" s="398"/>
      <c r="E128" s="398"/>
      <c r="F128" s="398"/>
      <c r="G128" s="398"/>
      <c r="H128" s="398"/>
    </row>
    <row r="129" spans="1:8" ht="18">
      <c r="A129" s="320"/>
      <c r="B129" s="368" t="s">
        <v>45</v>
      </c>
      <c r="C129" s="368"/>
      <c r="D129" s="320">
        <v>100</v>
      </c>
      <c r="E129" s="271">
        <v>6.7</v>
      </c>
      <c r="F129" s="271">
        <v>7.55</v>
      </c>
      <c r="G129" s="271">
        <v>72.06</v>
      </c>
      <c r="H129" s="271">
        <v>383</v>
      </c>
    </row>
    <row r="130" spans="1:8" ht="18">
      <c r="A130" s="320"/>
      <c r="B130" s="399" t="s">
        <v>22</v>
      </c>
      <c r="C130" s="400"/>
      <c r="D130" s="320">
        <v>190</v>
      </c>
      <c r="E130" s="271">
        <v>2.85</v>
      </c>
      <c r="F130" s="271">
        <v>0.95</v>
      </c>
      <c r="G130" s="271">
        <v>39.9</v>
      </c>
      <c r="H130" s="271">
        <v>182.4</v>
      </c>
    </row>
    <row r="131" spans="1:8" ht="18">
      <c r="A131" s="320"/>
      <c r="B131" s="368" t="s">
        <v>30</v>
      </c>
      <c r="C131" s="368"/>
      <c r="D131" s="320" t="s">
        <v>117</v>
      </c>
      <c r="E131" s="271">
        <v>0.12</v>
      </c>
      <c r="F131" s="271">
        <v>0.02</v>
      </c>
      <c r="G131" s="271">
        <v>10.199999999999999</v>
      </c>
      <c r="H131" s="271">
        <v>41</v>
      </c>
    </row>
    <row r="132" spans="1:8" ht="18">
      <c r="A132" s="390" t="s">
        <v>125</v>
      </c>
      <c r="B132" s="391"/>
      <c r="C132" s="391"/>
      <c r="D132" s="391"/>
      <c r="E132" s="391"/>
      <c r="F132" s="392"/>
      <c r="G132" s="393" t="s">
        <v>124</v>
      </c>
      <c r="H132" s="394"/>
    </row>
    <row r="133" spans="1:8" ht="18">
      <c r="A133" s="321"/>
      <c r="B133" s="321"/>
      <c r="C133" s="321"/>
      <c r="D133" s="321"/>
      <c r="E133" s="321"/>
      <c r="F133" s="321"/>
      <c r="G133" s="323"/>
      <c r="H133" s="323"/>
    </row>
    <row r="134" spans="1:8" ht="50.4" customHeight="1">
      <c r="A134" s="321"/>
      <c r="B134" s="321"/>
      <c r="C134" s="321"/>
      <c r="D134" s="275" t="s">
        <v>109</v>
      </c>
      <c r="E134" s="284"/>
      <c r="F134" s="284"/>
      <c r="G134" s="284"/>
      <c r="H134" s="289"/>
    </row>
    <row r="135" spans="1:8" ht="42.6" customHeight="1">
      <c r="A135" s="319"/>
      <c r="B135" s="319"/>
      <c r="C135" s="319"/>
      <c r="D135" s="275" t="s">
        <v>115</v>
      </c>
      <c r="E135" s="319"/>
      <c r="F135" s="319"/>
      <c r="G135" s="319"/>
      <c r="H135" s="319"/>
    </row>
    <row r="136" spans="1:8">
      <c r="A136" s="319"/>
      <c r="B136" s="319"/>
      <c r="C136" s="319"/>
      <c r="D136" s="319"/>
      <c r="E136" s="319"/>
      <c r="F136" s="319"/>
      <c r="G136" s="319"/>
      <c r="H136" s="319"/>
    </row>
    <row r="137" spans="1:8">
      <c r="A137" s="319"/>
      <c r="B137" s="319"/>
      <c r="C137" s="319"/>
      <c r="D137" s="319"/>
      <c r="E137" s="319"/>
      <c r="F137" s="319"/>
      <c r="G137" s="319"/>
      <c r="H137" s="319"/>
    </row>
  </sheetData>
  <mergeCells count="107">
    <mergeCell ref="A132:F132"/>
    <mergeCell ref="G132:H132"/>
    <mergeCell ref="B127:C127"/>
    <mergeCell ref="A128:H128"/>
    <mergeCell ref="B129:C129"/>
    <mergeCell ref="B130:C130"/>
    <mergeCell ref="B131:C131"/>
    <mergeCell ref="B122:C122"/>
    <mergeCell ref="B123:C123"/>
    <mergeCell ref="B124:C124"/>
    <mergeCell ref="B125:C125"/>
    <mergeCell ref="B126:C126"/>
    <mergeCell ref="C114:F114"/>
    <mergeCell ref="B115:H115"/>
    <mergeCell ref="C116:G116"/>
    <mergeCell ref="A119:H119"/>
    <mergeCell ref="A120:A121"/>
    <mergeCell ref="B120:C121"/>
    <mergeCell ref="D120:D121"/>
    <mergeCell ref="E120:G120"/>
    <mergeCell ref="H120:H121"/>
    <mergeCell ref="D110:H110"/>
    <mergeCell ref="B98:C98"/>
    <mergeCell ref="B99:C99"/>
    <mergeCell ref="I86:I87"/>
    <mergeCell ref="B92:D92"/>
    <mergeCell ref="B100:D100"/>
    <mergeCell ref="B96:C96"/>
    <mergeCell ref="E56:G56"/>
    <mergeCell ref="H56:H57"/>
    <mergeCell ref="G69:H69"/>
    <mergeCell ref="A69:F69"/>
    <mergeCell ref="B58:C58"/>
    <mergeCell ref="B59:C59"/>
    <mergeCell ref="B61:C61"/>
    <mergeCell ref="B60:C60"/>
    <mergeCell ref="C82:H82"/>
    <mergeCell ref="A93:H93"/>
    <mergeCell ref="B97:C97"/>
    <mergeCell ref="B68:C68"/>
    <mergeCell ref="A62:H62"/>
    <mergeCell ref="B95:C95"/>
    <mergeCell ref="A85:H85"/>
    <mergeCell ref="A86:A87"/>
    <mergeCell ref="B86:C87"/>
    <mergeCell ref="C12:H12"/>
    <mergeCell ref="C11:H11"/>
    <mergeCell ref="B50:H50"/>
    <mergeCell ref="D45:H45"/>
    <mergeCell ref="A20:F20"/>
    <mergeCell ref="G20:H20"/>
    <mergeCell ref="C21:H21"/>
    <mergeCell ref="A22:H22"/>
    <mergeCell ref="A23:A24"/>
    <mergeCell ref="B23:C24"/>
    <mergeCell ref="D23:D24"/>
    <mergeCell ref="E23:G23"/>
    <mergeCell ref="H23:H24"/>
    <mergeCell ref="B25:C25"/>
    <mergeCell ref="B26:C26"/>
    <mergeCell ref="B30:C30"/>
    <mergeCell ref="C49:F49"/>
    <mergeCell ref="B16:C16"/>
    <mergeCell ref="A31:F31"/>
    <mergeCell ref="G31:H31"/>
    <mergeCell ref="B27:C27"/>
    <mergeCell ref="B29:C29"/>
    <mergeCell ref="B28:C28"/>
    <mergeCell ref="I13:Q13"/>
    <mergeCell ref="A14:A15"/>
    <mergeCell ref="B14:C15"/>
    <mergeCell ref="D14:D15"/>
    <mergeCell ref="E14:G14"/>
    <mergeCell ref="H14:H15"/>
    <mergeCell ref="I14:I15"/>
    <mergeCell ref="J14:K15"/>
    <mergeCell ref="L14:L15"/>
    <mergeCell ref="M14:O14"/>
    <mergeCell ref="P14:P15"/>
    <mergeCell ref="Q14:Q15"/>
    <mergeCell ref="A13:H13"/>
    <mergeCell ref="D86:D87"/>
    <mergeCell ref="E86:G86"/>
    <mergeCell ref="H86:H87"/>
    <mergeCell ref="B88:C88"/>
    <mergeCell ref="B90:C90"/>
    <mergeCell ref="B91:C91"/>
    <mergeCell ref="B94:C94"/>
    <mergeCell ref="B63:C63"/>
    <mergeCell ref="B64:C64"/>
    <mergeCell ref="B65:C65"/>
    <mergeCell ref="B66:C66"/>
    <mergeCell ref="B67:C67"/>
    <mergeCell ref="B89:C89"/>
    <mergeCell ref="A56:A57"/>
    <mergeCell ref="C51:F51"/>
    <mergeCell ref="B56:C57"/>
    <mergeCell ref="D56:D57"/>
    <mergeCell ref="J16:K16"/>
    <mergeCell ref="B17:C17"/>
    <mergeCell ref="J17:K17"/>
    <mergeCell ref="B19:C19"/>
    <mergeCell ref="J19:K19"/>
    <mergeCell ref="B18:C18"/>
    <mergeCell ref="J20:K20"/>
    <mergeCell ref="A32:D32"/>
    <mergeCell ref="A55:H55"/>
  </mergeCells>
  <pageMargins left="0.70866141732283461" right="0.70866141732283461" top="0.74803149606299213" bottom="0.74803149606299213" header="0.31496062992125984" footer="0.31496062992125984"/>
  <pageSetup paperSize="9" scale="81" orientation="portrait" r:id="rId1"/>
  <rowBreaks count="3" manualBreakCount="3">
    <brk id="42" max="8" man="1"/>
    <brk id="74" max="8" man="1"/>
    <brk id="107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4"/>
  <sheetViews>
    <sheetView topLeftCell="A114" zoomScaleNormal="100" workbookViewId="0">
      <selection activeCell="C115" sqref="C115"/>
    </sheetView>
  </sheetViews>
  <sheetFormatPr defaultColWidth="9.109375" defaultRowHeight="14.4"/>
  <cols>
    <col min="1" max="1" width="2.6640625" style="290" customWidth="1"/>
    <col min="2" max="2" width="9.109375" style="290"/>
    <col min="3" max="3" width="27.109375" style="290" customWidth="1"/>
    <col min="4" max="4" width="9.6640625" style="290" customWidth="1"/>
    <col min="5" max="5" width="7.44140625" style="290" customWidth="1"/>
    <col min="6" max="6" width="7.33203125" style="290" customWidth="1"/>
    <col min="7" max="7" width="7.6640625" style="290" customWidth="1"/>
    <col min="8" max="8" width="9.109375" style="290" customWidth="1"/>
    <col min="9" max="9" width="8.33203125" style="290" customWidth="1"/>
    <col min="10" max="10" width="9.109375" style="290"/>
    <col min="11" max="11" width="17.6640625" style="290" customWidth="1"/>
    <col min="12" max="16384" width="9.109375" style="290"/>
  </cols>
  <sheetData>
    <row r="1" spans="1:17" hidden="1">
      <c r="I1" s="264"/>
      <c r="J1" s="264"/>
      <c r="K1" s="264"/>
      <c r="L1" s="264"/>
      <c r="M1" s="264"/>
      <c r="N1" s="264"/>
      <c r="O1" s="264"/>
      <c r="P1" s="264"/>
      <c r="Q1" s="264"/>
    </row>
    <row r="2" spans="1:17" ht="31.2" hidden="1">
      <c r="I2" s="264"/>
      <c r="J2" s="264"/>
      <c r="K2" s="264"/>
      <c r="L2" s="264"/>
      <c r="M2" s="264"/>
      <c r="N2" s="264"/>
      <c r="O2" s="265"/>
      <c r="P2" s="264"/>
      <c r="Q2" s="264"/>
    </row>
    <row r="3" spans="1:17" ht="31.8">
      <c r="I3" s="264"/>
      <c r="J3" s="264"/>
      <c r="K3" s="264"/>
      <c r="L3" s="264"/>
      <c r="M3" s="264"/>
      <c r="N3" s="264"/>
      <c r="O3" s="266"/>
      <c r="P3" s="264"/>
      <c r="Q3" s="264"/>
    </row>
    <row r="4" spans="1:17">
      <c r="I4" s="264"/>
      <c r="J4" s="264"/>
      <c r="K4" s="264"/>
      <c r="L4" s="264"/>
      <c r="M4" s="264"/>
      <c r="N4" s="264"/>
      <c r="O4" s="264"/>
      <c r="P4" s="264"/>
      <c r="Q4" s="264"/>
    </row>
    <row r="5" spans="1:17">
      <c r="I5" s="264"/>
      <c r="J5" s="264"/>
      <c r="K5" s="264"/>
      <c r="L5" s="264"/>
      <c r="M5" s="264"/>
      <c r="N5" s="264"/>
      <c r="O5" s="264"/>
      <c r="P5" s="264"/>
      <c r="Q5" s="264"/>
    </row>
    <row r="6" spans="1:17">
      <c r="I6" s="264"/>
      <c r="J6" s="264"/>
      <c r="K6" s="264"/>
      <c r="L6" s="264"/>
      <c r="M6" s="264"/>
      <c r="N6" s="264"/>
      <c r="O6" s="264"/>
      <c r="P6" s="264"/>
      <c r="Q6" s="264"/>
    </row>
    <row r="7" spans="1:17" ht="30" customHeight="1">
      <c r="I7" s="264"/>
      <c r="J7" s="264"/>
      <c r="K7" s="264"/>
      <c r="L7" s="264"/>
      <c r="M7" s="267"/>
      <c r="N7" s="264"/>
      <c r="O7" s="264"/>
      <c r="P7" s="264"/>
      <c r="Q7" s="264"/>
    </row>
    <row r="8" spans="1:17">
      <c r="I8" s="264"/>
      <c r="J8" s="264"/>
      <c r="K8" s="264"/>
      <c r="L8" s="264"/>
      <c r="M8" s="264"/>
      <c r="N8" s="264"/>
      <c r="O8" s="264"/>
      <c r="P8" s="264"/>
      <c r="Q8" s="264"/>
    </row>
    <row r="9" spans="1:17">
      <c r="I9" s="264"/>
      <c r="J9" s="264"/>
      <c r="K9" s="264"/>
      <c r="L9" s="264"/>
      <c r="M9" s="268"/>
      <c r="N9" s="264"/>
      <c r="O9" s="264"/>
      <c r="P9" s="264"/>
      <c r="Q9" s="264"/>
    </row>
    <row r="10" spans="1:17">
      <c r="I10" s="264"/>
      <c r="J10" s="264"/>
      <c r="K10" s="264"/>
      <c r="L10" s="264"/>
      <c r="M10" s="264"/>
      <c r="N10" s="264"/>
      <c r="O10" s="264"/>
      <c r="P10" s="264"/>
      <c r="Q10" s="264"/>
    </row>
    <row r="11" spans="1:17" ht="33.75" customHeight="1">
      <c r="C11" s="366" t="s">
        <v>164</v>
      </c>
      <c r="D11" s="366"/>
      <c r="E11" s="366"/>
      <c r="F11" s="366"/>
      <c r="G11" s="366"/>
      <c r="H11" s="366"/>
      <c r="I11" s="264"/>
      <c r="J11" s="264"/>
      <c r="K11" s="264"/>
      <c r="L11" s="264"/>
      <c r="M11" s="264"/>
      <c r="N11" s="264"/>
      <c r="O11" s="264"/>
      <c r="P11" s="264"/>
      <c r="Q11" s="264"/>
    </row>
    <row r="12" spans="1:17" ht="32.4" customHeight="1">
      <c r="C12" s="381" t="s">
        <v>112</v>
      </c>
      <c r="D12" s="381"/>
      <c r="E12" s="381"/>
      <c r="F12" s="381"/>
      <c r="G12" s="381"/>
      <c r="H12" s="381"/>
      <c r="I12" s="264"/>
      <c r="J12" s="264"/>
      <c r="K12" s="264"/>
      <c r="L12" s="264"/>
      <c r="M12" s="264"/>
      <c r="N12" s="264"/>
      <c r="O12" s="264"/>
      <c r="P12" s="264"/>
      <c r="Q12" s="264"/>
    </row>
    <row r="13" spans="1:17" ht="28.95" customHeight="1">
      <c r="A13" s="380" t="s">
        <v>130</v>
      </c>
      <c r="B13" s="380"/>
      <c r="C13" s="380"/>
      <c r="D13" s="380"/>
      <c r="E13" s="380"/>
      <c r="F13" s="380"/>
      <c r="G13" s="380"/>
      <c r="H13" s="380"/>
      <c r="I13" s="373"/>
      <c r="J13" s="373"/>
      <c r="K13" s="373"/>
      <c r="L13" s="373"/>
      <c r="M13" s="373"/>
      <c r="N13" s="373"/>
      <c r="O13" s="373"/>
      <c r="P13" s="373"/>
      <c r="Q13" s="373"/>
    </row>
    <row r="14" spans="1:17" ht="31.5" customHeight="1">
      <c r="A14" s="374"/>
      <c r="B14" s="375" t="s">
        <v>107</v>
      </c>
      <c r="C14" s="375"/>
      <c r="D14" s="364" t="s">
        <v>4</v>
      </c>
      <c r="E14" s="376" t="s">
        <v>5</v>
      </c>
      <c r="F14" s="376"/>
      <c r="G14" s="376"/>
      <c r="H14" s="376" t="s">
        <v>6</v>
      </c>
      <c r="I14" s="377"/>
      <c r="J14" s="373"/>
      <c r="K14" s="373"/>
      <c r="L14" s="378"/>
      <c r="M14" s="379"/>
      <c r="N14" s="379"/>
      <c r="O14" s="379"/>
      <c r="P14" s="379"/>
      <c r="Q14" s="373"/>
    </row>
    <row r="15" spans="1:17" ht="33.6" customHeight="1">
      <c r="A15" s="386"/>
      <c r="B15" s="387"/>
      <c r="C15" s="387"/>
      <c r="D15" s="365"/>
      <c r="E15" s="294" t="s">
        <v>8</v>
      </c>
      <c r="F15" s="294" t="s">
        <v>9</v>
      </c>
      <c r="G15" s="294" t="s">
        <v>10</v>
      </c>
      <c r="H15" s="388"/>
      <c r="I15" s="377"/>
      <c r="J15" s="373"/>
      <c r="K15" s="373"/>
      <c r="L15" s="378"/>
      <c r="M15" s="297"/>
      <c r="N15" s="297"/>
      <c r="O15" s="297"/>
      <c r="P15" s="379"/>
      <c r="Q15" s="373"/>
    </row>
    <row r="16" spans="1:17" ht="33" customHeight="1">
      <c r="A16" s="292"/>
      <c r="B16" s="368" t="s">
        <v>141</v>
      </c>
      <c r="C16" s="368"/>
      <c r="D16" s="292">
        <v>205</v>
      </c>
      <c r="E16" s="271">
        <v>7.63</v>
      </c>
      <c r="F16" s="271">
        <v>12.52</v>
      </c>
      <c r="G16" s="271">
        <v>33.450000000000003</v>
      </c>
      <c r="H16" s="271">
        <v>278.20999999999998</v>
      </c>
      <c r="I16" s="295"/>
      <c r="J16" s="367"/>
      <c r="K16" s="367"/>
      <c r="L16" s="295"/>
      <c r="M16" s="269"/>
      <c r="N16" s="269"/>
      <c r="O16" s="269"/>
      <c r="P16" s="269"/>
      <c r="Q16" s="270"/>
    </row>
    <row r="17" spans="1:17" ht="25.2" customHeight="1">
      <c r="A17" s="292"/>
      <c r="B17" s="368" t="s">
        <v>13</v>
      </c>
      <c r="C17" s="368"/>
      <c r="D17" s="315">
        <v>40</v>
      </c>
      <c r="E17" s="271">
        <v>3.16</v>
      </c>
      <c r="F17" s="271">
        <v>0.4</v>
      </c>
      <c r="G17" s="271">
        <v>19.32</v>
      </c>
      <c r="H17" s="271">
        <v>94</v>
      </c>
      <c r="I17" s="295"/>
      <c r="J17" s="298"/>
      <c r="K17" s="298"/>
      <c r="L17" s="295"/>
      <c r="M17" s="269"/>
      <c r="N17" s="269"/>
      <c r="O17" s="269"/>
      <c r="P17" s="269"/>
      <c r="Q17" s="270"/>
    </row>
    <row r="18" spans="1:17" ht="26.4" customHeight="1">
      <c r="A18" s="292"/>
      <c r="B18" s="368" t="s">
        <v>52</v>
      </c>
      <c r="C18" s="368"/>
      <c r="D18" s="292">
        <v>75</v>
      </c>
      <c r="E18" s="271">
        <v>8.3699999999999992</v>
      </c>
      <c r="F18" s="271">
        <v>3.84</v>
      </c>
      <c r="G18" s="271">
        <v>29.234999999999999</v>
      </c>
      <c r="H18" s="271">
        <v>184.5</v>
      </c>
      <c r="I18" s="295"/>
      <c r="J18" s="367"/>
      <c r="K18" s="367"/>
      <c r="L18" s="295"/>
      <c r="M18" s="269"/>
      <c r="N18" s="269"/>
      <c r="O18" s="269"/>
      <c r="P18" s="269"/>
      <c r="Q18" s="270"/>
    </row>
    <row r="19" spans="1:17" ht="28.95" customHeight="1">
      <c r="A19" s="292"/>
      <c r="B19" s="368" t="s">
        <v>14</v>
      </c>
      <c r="C19" s="368"/>
      <c r="D19" s="292">
        <v>180</v>
      </c>
      <c r="E19" s="271">
        <v>2.78</v>
      </c>
      <c r="F19" s="271">
        <v>0.67</v>
      </c>
      <c r="G19" s="271">
        <v>26</v>
      </c>
      <c r="H19" s="271">
        <v>125.11</v>
      </c>
      <c r="I19" s="295"/>
      <c r="J19" s="367"/>
      <c r="K19" s="367"/>
      <c r="L19" s="295"/>
      <c r="M19" s="269"/>
      <c r="N19" s="269"/>
      <c r="O19" s="269"/>
      <c r="P19" s="269"/>
      <c r="Q19" s="270"/>
    </row>
    <row r="20" spans="1:17" ht="25.95" customHeight="1">
      <c r="A20" s="390" t="s">
        <v>129</v>
      </c>
      <c r="B20" s="391"/>
      <c r="C20" s="391"/>
      <c r="D20" s="391"/>
      <c r="E20" s="391"/>
      <c r="F20" s="392"/>
      <c r="G20" s="393" t="s">
        <v>121</v>
      </c>
      <c r="H20" s="394"/>
      <c r="I20" s="295"/>
      <c r="J20" s="367"/>
      <c r="K20" s="367"/>
      <c r="L20" s="295"/>
      <c r="M20" s="269"/>
      <c r="N20" s="269"/>
      <c r="O20" s="269"/>
      <c r="P20" s="269"/>
      <c r="Q20" s="295"/>
    </row>
    <row r="21" spans="1:17" s="308" customFormat="1" ht="27.6" customHeight="1">
      <c r="A21" s="398" t="s">
        <v>16</v>
      </c>
      <c r="B21" s="398"/>
      <c r="C21" s="398"/>
      <c r="D21" s="398"/>
      <c r="E21" s="398"/>
      <c r="F21" s="398"/>
      <c r="G21" s="398"/>
      <c r="H21" s="398"/>
      <c r="I21" s="312"/>
      <c r="J21" s="313"/>
      <c r="K21" s="313"/>
      <c r="L21" s="312"/>
      <c r="M21" s="269"/>
      <c r="N21" s="269"/>
      <c r="O21" s="269"/>
      <c r="P21" s="269"/>
      <c r="Q21" s="312"/>
    </row>
    <row r="22" spans="1:17" s="308" customFormat="1" ht="23.4" customHeight="1">
      <c r="A22" s="380" t="s">
        <v>131</v>
      </c>
      <c r="B22" s="380"/>
      <c r="C22" s="380"/>
      <c r="D22" s="380"/>
      <c r="E22" s="380"/>
      <c r="F22" s="380"/>
      <c r="G22" s="380"/>
      <c r="H22" s="380"/>
      <c r="I22" s="312"/>
      <c r="J22" s="313"/>
      <c r="K22" s="313"/>
      <c r="L22" s="312"/>
      <c r="M22" s="269"/>
      <c r="N22" s="269"/>
      <c r="O22" s="269"/>
      <c r="P22" s="269"/>
      <c r="Q22" s="312"/>
    </row>
    <row r="23" spans="1:17" s="308" customFormat="1" ht="30" customHeight="1">
      <c r="A23" s="309"/>
      <c r="B23" s="368" t="s">
        <v>142</v>
      </c>
      <c r="C23" s="368"/>
      <c r="D23" s="309">
        <v>200</v>
      </c>
      <c r="E23" s="271">
        <v>1.58</v>
      </c>
      <c r="F23" s="271">
        <v>2.17</v>
      </c>
      <c r="G23" s="271">
        <v>9.69</v>
      </c>
      <c r="H23" s="271">
        <v>68.599999999999994</v>
      </c>
      <c r="I23" s="312"/>
      <c r="J23" s="313"/>
      <c r="K23" s="313"/>
      <c r="L23" s="312"/>
      <c r="M23" s="269"/>
      <c r="N23" s="269"/>
      <c r="O23" s="269"/>
      <c r="P23" s="269"/>
      <c r="Q23" s="312"/>
    </row>
    <row r="24" spans="1:17" s="308" customFormat="1" ht="22.95" customHeight="1">
      <c r="A24" s="309"/>
      <c r="B24" s="368" t="s">
        <v>143</v>
      </c>
      <c r="C24" s="368"/>
      <c r="D24" s="309">
        <v>155</v>
      </c>
      <c r="E24" s="271">
        <v>2.61</v>
      </c>
      <c r="F24" s="271">
        <v>16.22</v>
      </c>
      <c r="G24" s="271">
        <v>12.7</v>
      </c>
      <c r="H24" s="271">
        <v>209.62</v>
      </c>
      <c r="I24" s="312"/>
      <c r="J24" s="313"/>
      <c r="K24" s="313"/>
      <c r="L24" s="312"/>
      <c r="M24" s="269"/>
      <c r="N24" s="269"/>
      <c r="O24" s="269"/>
      <c r="P24" s="269"/>
      <c r="Q24" s="312"/>
    </row>
    <row r="25" spans="1:17" s="308" customFormat="1" ht="20.399999999999999" customHeight="1">
      <c r="A25" s="309"/>
      <c r="B25" s="368" t="s">
        <v>54</v>
      </c>
      <c r="C25" s="368"/>
      <c r="D25" s="285">
        <v>55</v>
      </c>
      <c r="E25" s="271">
        <v>11.59</v>
      </c>
      <c r="F25" s="271">
        <v>16.5</v>
      </c>
      <c r="G25" s="271">
        <v>9.76</v>
      </c>
      <c r="H25" s="271">
        <v>223.64</v>
      </c>
      <c r="I25" s="312"/>
      <c r="J25" s="313"/>
      <c r="K25" s="313"/>
      <c r="L25" s="312"/>
      <c r="M25" s="269"/>
      <c r="N25" s="269"/>
      <c r="O25" s="269"/>
      <c r="P25" s="269"/>
      <c r="Q25" s="312"/>
    </row>
    <row r="26" spans="1:17" s="308" customFormat="1" ht="23.4" customHeight="1">
      <c r="A26" s="309"/>
      <c r="B26" s="368" t="s">
        <v>13</v>
      </c>
      <c r="C26" s="368"/>
      <c r="D26" s="309">
        <v>30</v>
      </c>
      <c r="E26" s="271">
        <v>2.37</v>
      </c>
      <c r="F26" s="271">
        <v>0.3</v>
      </c>
      <c r="G26" s="271">
        <v>14.49</v>
      </c>
      <c r="H26" s="271">
        <v>70.5</v>
      </c>
      <c r="I26" s="312"/>
      <c r="J26" s="313"/>
      <c r="K26" s="313"/>
      <c r="L26" s="312"/>
      <c r="M26" s="269"/>
      <c r="N26" s="269"/>
      <c r="O26" s="269"/>
      <c r="P26" s="269"/>
      <c r="Q26" s="312"/>
    </row>
    <row r="27" spans="1:17" s="308" customFormat="1" ht="21" customHeight="1">
      <c r="A27" s="309"/>
      <c r="B27" s="399" t="s">
        <v>21</v>
      </c>
      <c r="C27" s="400"/>
      <c r="D27" s="309">
        <v>30</v>
      </c>
      <c r="E27" s="271">
        <v>1.98</v>
      </c>
      <c r="F27" s="271">
        <v>0.36</v>
      </c>
      <c r="G27" s="271">
        <v>10.02</v>
      </c>
      <c r="H27" s="271">
        <v>52.2</v>
      </c>
      <c r="I27" s="312"/>
      <c r="J27" s="313"/>
      <c r="K27" s="313"/>
      <c r="L27" s="312"/>
      <c r="M27" s="269"/>
      <c r="N27" s="269"/>
      <c r="O27" s="269"/>
      <c r="P27" s="269"/>
      <c r="Q27" s="312"/>
    </row>
    <row r="28" spans="1:17" ht="18">
      <c r="A28" s="309">
        <v>10</v>
      </c>
      <c r="B28" s="368" t="s">
        <v>116</v>
      </c>
      <c r="C28" s="368"/>
      <c r="D28" s="309">
        <v>180</v>
      </c>
      <c r="E28" s="271">
        <v>0.06</v>
      </c>
      <c r="F28" s="271">
        <v>0.02</v>
      </c>
      <c r="G28" s="271">
        <v>9.99</v>
      </c>
      <c r="H28" s="271">
        <v>40</v>
      </c>
    </row>
    <row r="29" spans="1:17" ht="18">
      <c r="A29" s="390" t="s">
        <v>133</v>
      </c>
      <c r="B29" s="391"/>
      <c r="C29" s="391"/>
      <c r="D29" s="391"/>
      <c r="E29" s="391"/>
      <c r="F29" s="392"/>
      <c r="G29" s="393" t="s">
        <v>121</v>
      </c>
      <c r="H29" s="394"/>
    </row>
    <row r="30" spans="1:17">
      <c r="A30" s="263"/>
      <c r="B30" s="263"/>
      <c r="C30" s="263"/>
      <c r="D30" s="263"/>
      <c r="E30" s="263"/>
      <c r="F30" s="263"/>
      <c r="G30" s="263"/>
      <c r="H30" s="263"/>
    </row>
    <row r="31" spans="1:17" ht="18">
      <c r="A31" s="263"/>
      <c r="B31" s="263"/>
      <c r="C31" s="263"/>
      <c r="D31" s="275" t="s">
        <v>122</v>
      </c>
      <c r="E31" s="276"/>
      <c r="F31" s="263"/>
      <c r="G31" s="263"/>
      <c r="H31" s="263"/>
    </row>
    <row r="32" spans="1:17" ht="18">
      <c r="A32" s="263"/>
      <c r="B32" s="263"/>
      <c r="C32" s="263"/>
      <c r="D32" s="275"/>
      <c r="E32" s="276"/>
      <c r="F32" s="263"/>
      <c r="G32" s="263"/>
      <c r="H32" s="263"/>
    </row>
    <row r="33" spans="1:8" ht="18">
      <c r="A33" s="263"/>
      <c r="B33" s="263"/>
      <c r="C33" s="263"/>
      <c r="D33" s="275" t="s">
        <v>123</v>
      </c>
      <c r="E33" s="276"/>
      <c r="F33" s="263"/>
      <c r="G33" s="263"/>
      <c r="H33" s="263"/>
    </row>
    <row r="34" spans="1:8">
      <c r="A34" s="263"/>
      <c r="B34" s="263"/>
      <c r="C34" s="263"/>
      <c r="E34" s="263"/>
      <c r="F34" s="263"/>
      <c r="G34" s="263"/>
      <c r="H34" s="263"/>
    </row>
    <row r="35" spans="1:8">
      <c r="A35" s="263"/>
      <c r="B35" s="263"/>
      <c r="C35" s="263"/>
      <c r="E35" s="263"/>
      <c r="F35" s="263"/>
      <c r="G35" s="263"/>
      <c r="H35" s="263"/>
    </row>
    <row r="38" spans="1:8" ht="13.5" customHeight="1"/>
    <row r="39" spans="1:8" ht="9.75" hidden="1" customHeight="1"/>
    <row r="40" spans="1:8" ht="31.2">
      <c r="C40" s="274"/>
      <c r="D40" s="274"/>
      <c r="E40" s="274"/>
      <c r="F40" s="274"/>
      <c r="G40" s="272" t="s">
        <v>110</v>
      </c>
    </row>
    <row r="41" spans="1:8" ht="31.2" customHeight="1">
      <c r="C41" s="274"/>
      <c r="D41" s="383" t="s">
        <v>120</v>
      </c>
      <c r="E41" s="383"/>
      <c r="F41" s="383"/>
      <c r="G41" s="383"/>
      <c r="H41" s="383"/>
    </row>
    <row r="42" spans="1:8" ht="12" customHeight="1">
      <c r="C42" s="274"/>
      <c r="D42" s="274"/>
      <c r="E42" s="274"/>
      <c r="F42" s="274"/>
      <c r="G42" s="274"/>
    </row>
    <row r="43" spans="1:8" ht="2.25" hidden="1" customHeight="1">
      <c r="C43" s="274"/>
      <c r="D43" s="274"/>
      <c r="E43" s="274"/>
      <c r="F43" s="274"/>
      <c r="G43" s="274"/>
    </row>
    <row r="44" spans="1:8" hidden="1">
      <c r="C44" s="274"/>
      <c r="D44" s="274"/>
      <c r="E44" s="274"/>
      <c r="F44" s="274"/>
      <c r="G44" s="274"/>
    </row>
    <row r="45" spans="1:8" ht="35.25" customHeight="1">
      <c r="C45" s="389" t="s">
        <v>111</v>
      </c>
      <c r="D45" s="389"/>
      <c r="E45" s="389"/>
      <c r="F45" s="389"/>
      <c r="G45" s="274"/>
    </row>
    <row r="46" spans="1:8" ht="30.75" customHeight="1">
      <c r="B46" s="382" t="s">
        <v>119</v>
      </c>
      <c r="C46" s="382"/>
      <c r="D46" s="382"/>
      <c r="E46" s="382"/>
      <c r="F46" s="382"/>
      <c r="G46" s="382"/>
      <c r="H46" s="382"/>
    </row>
    <row r="47" spans="1:8" ht="24" customHeight="1">
      <c r="C47" s="366" t="s">
        <v>165</v>
      </c>
      <c r="D47" s="366"/>
      <c r="E47" s="366"/>
      <c r="F47" s="366"/>
      <c r="G47" s="366"/>
      <c r="H47" s="303"/>
    </row>
    <row r="48" spans="1:8" ht="9" customHeight="1"/>
    <row r="49" spans="1:8" ht="3" hidden="1" customHeight="1"/>
    <row r="50" spans="1:8" hidden="1"/>
    <row r="51" spans="1:8" ht="24.75" customHeight="1">
      <c r="A51" s="370" t="s">
        <v>11</v>
      </c>
      <c r="B51" s="370"/>
      <c r="C51" s="370"/>
      <c r="D51" s="370"/>
      <c r="E51" s="370"/>
      <c r="F51" s="370"/>
      <c r="G51" s="370"/>
      <c r="H51" s="370"/>
    </row>
    <row r="52" spans="1:8" ht="22.5" customHeight="1">
      <c r="A52" s="364"/>
      <c r="B52" s="364" t="s">
        <v>3</v>
      </c>
      <c r="C52" s="364"/>
      <c r="D52" s="364" t="s">
        <v>4</v>
      </c>
      <c r="E52" s="371" t="s">
        <v>5</v>
      </c>
      <c r="F52" s="371"/>
      <c r="G52" s="371"/>
      <c r="H52" s="371" t="s">
        <v>6</v>
      </c>
    </row>
    <row r="53" spans="1:8" ht="38.25" customHeight="1">
      <c r="A53" s="365"/>
      <c r="B53" s="365"/>
      <c r="C53" s="365"/>
      <c r="D53" s="365"/>
      <c r="E53" s="302" t="s">
        <v>8</v>
      </c>
      <c r="F53" s="302" t="s">
        <v>9</v>
      </c>
      <c r="G53" s="302" t="s">
        <v>10</v>
      </c>
      <c r="H53" s="372"/>
    </row>
    <row r="54" spans="1:8" ht="24" customHeight="1">
      <c r="A54" s="292"/>
      <c r="B54" s="368" t="s">
        <v>141</v>
      </c>
      <c r="C54" s="368"/>
      <c r="D54" s="315">
        <v>205</v>
      </c>
      <c r="E54" s="271">
        <v>7.63</v>
      </c>
      <c r="F54" s="271">
        <v>12.52</v>
      </c>
      <c r="G54" s="271">
        <v>33.450000000000003</v>
      </c>
      <c r="H54" s="271">
        <v>278.20999999999998</v>
      </c>
    </row>
    <row r="55" spans="1:8" ht="23.25" customHeight="1">
      <c r="A55" s="292"/>
      <c r="B55" s="368" t="s">
        <v>13</v>
      </c>
      <c r="C55" s="368"/>
      <c r="D55" s="315">
        <v>40</v>
      </c>
      <c r="E55" s="271">
        <v>3.16</v>
      </c>
      <c r="F55" s="271">
        <v>0.4</v>
      </c>
      <c r="G55" s="271">
        <v>19.32</v>
      </c>
      <c r="H55" s="271">
        <v>94</v>
      </c>
    </row>
    <row r="56" spans="1:8" s="324" customFormat="1" ht="23.25" customHeight="1">
      <c r="A56" s="325"/>
      <c r="B56" s="399" t="s">
        <v>52</v>
      </c>
      <c r="C56" s="400"/>
      <c r="D56" s="325">
        <v>75</v>
      </c>
      <c r="E56" s="271">
        <v>8.3699999999999992</v>
      </c>
      <c r="F56" s="271">
        <v>3.84</v>
      </c>
      <c r="G56" s="271">
        <v>29.234999999999999</v>
      </c>
      <c r="H56" s="271">
        <v>184.5</v>
      </c>
    </row>
    <row r="57" spans="1:8" ht="24.75" customHeight="1">
      <c r="A57" s="292"/>
      <c r="B57" s="368" t="s">
        <v>14</v>
      </c>
      <c r="C57" s="368"/>
      <c r="D57" s="315">
        <v>180</v>
      </c>
      <c r="E57" s="271">
        <v>2.78</v>
      </c>
      <c r="F57" s="271">
        <v>0.67</v>
      </c>
      <c r="G57" s="271">
        <v>26</v>
      </c>
      <c r="H57" s="271">
        <v>125.11</v>
      </c>
    </row>
    <row r="58" spans="1:8" ht="27.75" customHeight="1">
      <c r="A58" s="398" t="s">
        <v>16</v>
      </c>
      <c r="B58" s="398"/>
      <c r="C58" s="398"/>
      <c r="D58" s="398"/>
      <c r="E58" s="398"/>
      <c r="F58" s="398"/>
      <c r="G58" s="398"/>
      <c r="H58" s="398"/>
    </row>
    <row r="59" spans="1:8" ht="30.6" customHeight="1">
      <c r="A59" s="292"/>
      <c r="B59" s="368" t="s">
        <v>142</v>
      </c>
      <c r="C59" s="368"/>
      <c r="D59" s="315">
        <v>200</v>
      </c>
      <c r="E59" s="271">
        <v>1.58</v>
      </c>
      <c r="F59" s="271">
        <v>2.17</v>
      </c>
      <c r="G59" s="271">
        <v>9.69</v>
      </c>
      <c r="H59" s="271">
        <v>68.599999999999994</v>
      </c>
    </row>
    <row r="60" spans="1:8" ht="25.2" customHeight="1">
      <c r="A60" s="292"/>
      <c r="B60" s="368" t="s">
        <v>143</v>
      </c>
      <c r="C60" s="368"/>
      <c r="D60" s="315">
        <v>155</v>
      </c>
      <c r="E60" s="271">
        <v>2.61</v>
      </c>
      <c r="F60" s="271">
        <v>16.22</v>
      </c>
      <c r="G60" s="271">
        <v>12.7</v>
      </c>
      <c r="H60" s="271">
        <v>209.62</v>
      </c>
    </row>
    <row r="61" spans="1:8" ht="28.5" customHeight="1">
      <c r="A61" s="292"/>
      <c r="B61" s="368" t="s">
        <v>54</v>
      </c>
      <c r="C61" s="368"/>
      <c r="D61" s="285">
        <v>55</v>
      </c>
      <c r="E61" s="271">
        <v>11.59</v>
      </c>
      <c r="F61" s="271">
        <v>16.5</v>
      </c>
      <c r="G61" s="271">
        <v>9.76</v>
      </c>
      <c r="H61" s="271">
        <v>223.64</v>
      </c>
    </row>
    <row r="62" spans="1:8" ht="19.5" customHeight="1">
      <c r="A62" s="292"/>
      <c r="B62" s="368" t="s">
        <v>13</v>
      </c>
      <c r="C62" s="368"/>
      <c r="D62" s="315">
        <v>30</v>
      </c>
      <c r="E62" s="271">
        <v>2.37</v>
      </c>
      <c r="F62" s="271">
        <v>0.3</v>
      </c>
      <c r="G62" s="271">
        <v>14.49</v>
      </c>
      <c r="H62" s="271">
        <v>70.5</v>
      </c>
    </row>
    <row r="63" spans="1:8" ht="22.5" customHeight="1">
      <c r="A63" s="292"/>
      <c r="B63" s="399" t="s">
        <v>21</v>
      </c>
      <c r="C63" s="400"/>
      <c r="D63" s="315">
        <v>30</v>
      </c>
      <c r="E63" s="271">
        <v>1.98</v>
      </c>
      <c r="F63" s="271">
        <v>0.36</v>
      </c>
      <c r="G63" s="271">
        <v>10.02</v>
      </c>
      <c r="H63" s="271">
        <v>52.2</v>
      </c>
    </row>
    <row r="64" spans="1:8" ht="24.75" customHeight="1">
      <c r="A64" s="292">
        <v>10</v>
      </c>
      <c r="B64" s="368" t="s">
        <v>116</v>
      </c>
      <c r="C64" s="368"/>
      <c r="D64" s="315">
        <v>180</v>
      </c>
      <c r="E64" s="271">
        <v>0.06</v>
      </c>
      <c r="F64" s="271">
        <v>0.02</v>
      </c>
      <c r="G64" s="271">
        <v>9.99</v>
      </c>
      <c r="H64" s="271">
        <v>40</v>
      </c>
    </row>
    <row r="65" spans="1:8" ht="35.25" customHeight="1">
      <c r="A65" s="390" t="s">
        <v>125</v>
      </c>
      <c r="B65" s="391"/>
      <c r="C65" s="391"/>
      <c r="D65" s="391"/>
      <c r="E65" s="391"/>
      <c r="F65" s="392"/>
      <c r="G65" s="393" t="s">
        <v>124</v>
      </c>
      <c r="H65" s="394"/>
    </row>
    <row r="66" spans="1:8" ht="35.25" customHeight="1">
      <c r="A66" s="300"/>
      <c r="B66" s="300"/>
      <c r="C66" s="300"/>
      <c r="D66" s="275" t="s">
        <v>109</v>
      </c>
      <c r="E66" s="284"/>
      <c r="F66" s="284"/>
      <c r="G66" s="284"/>
      <c r="H66" s="289"/>
    </row>
    <row r="67" spans="1:8" ht="49.5" customHeight="1">
      <c r="D67" s="275" t="s">
        <v>115</v>
      </c>
    </row>
    <row r="72" spans="1:8" ht="31.2">
      <c r="C72" s="274"/>
      <c r="D72" s="274"/>
      <c r="E72" s="274"/>
      <c r="F72" s="274"/>
      <c r="G72" s="272" t="s">
        <v>110</v>
      </c>
    </row>
    <row r="73" spans="1:8" ht="31.2" customHeight="1">
      <c r="C73" s="274"/>
      <c r="D73" s="304" t="s">
        <v>113</v>
      </c>
      <c r="E73" s="304"/>
      <c r="F73" s="304"/>
      <c r="G73" s="304"/>
      <c r="H73" s="304"/>
    </row>
    <row r="74" spans="1:8">
      <c r="C74" s="274"/>
      <c r="D74" s="274"/>
      <c r="E74" s="274"/>
      <c r="F74" s="274"/>
      <c r="G74" s="274"/>
    </row>
    <row r="75" spans="1:8" ht="9.75" customHeight="1">
      <c r="C75" s="274"/>
      <c r="D75" s="274"/>
      <c r="E75" s="274"/>
      <c r="F75" s="274"/>
      <c r="G75" s="274"/>
    </row>
    <row r="76" spans="1:8" hidden="1">
      <c r="C76" s="274"/>
      <c r="D76" s="274"/>
      <c r="E76" s="274"/>
      <c r="F76" s="274"/>
      <c r="G76" s="274"/>
    </row>
    <row r="77" spans="1:8" ht="46.8">
      <c r="C77" s="274"/>
      <c r="D77" s="273" t="s">
        <v>126</v>
      </c>
      <c r="E77" s="274"/>
      <c r="F77" s="274"/>
      <c r="G77" s="274"/>
    </row>
    <row r="78" spans="1:8" ht="26.25" customHeight="1">
      <c r="A78" s="382"/>
      <c r="B78" s="402"/>
      <c r="C78" s="402"/>
      <c r="D78" s="402"/>
      <c r="E78" s="402"/>
      <c r="F78" s="402"/>
      <c r="G78" s="402"/>
      <c r="H78" s="402"/>
    </row>
    <row r="79" spans="1:8" ht="21.75" customHeight="1">
      <c r="C79" s="366" t="s">
        <v>165</v>
      </c>
      <c r="D79" s="366"/>
      <c r="E79" s="366"/>
      <c r="F79" s="366"/>
      <c r="G79" s="366"/>
      <c r="H79" s="366"/>
    </row>
    <row r="81" spans="1:9" ht="0.75" customHeight="1"/>
    <row r="83" spans="1:9" ht="28.5" customHeight="1">
      <c r="A83" s="370" t="s">
        <v>11</v>
      </c>
      <c r="B83" s="370"/>
      <c r="C83" s="370"/>
      <c r="D83" s="370"/>
      <c r="E83" s="370"/>
      <c r="F83" s="370"/>
      <c r="G83" s="370"/>
      <c r="H83" s="370"/>
    </row>
    <row r="84" spans="1:9" ht="14.4" customHeight="1">
      <c r="A84" s="364"/>
      <c r="B84" s="364" t="s">
        <v>3</v>
      </c>
      <c r="C84" s="364"/>
      <c r="D84" s="364" t="s">
        <v>4</v>
      </c>
      <c r="E84" s="371" t="s">
        <v>5</v>
      </c>
      <c r="F84" s="371"/>
      <c r="G84" s="371"/>
      <c r="H84" s="371" t="s">
        <v>6</v>
      </c>
      <c r="I84" s="364" t="s">
        <v>108</v>
      </c>
    </row>
    <row r="85" spans="1:9" ht="41.25" customHeight="1">
      <c r="A85" s="365"/>
      <c r="B85" s="365"/>
      <c r="C85" s="365"/>
      <c r="D85" s="365"/>
      <c r="E85" s="302" t="s">
        <v>8</v>
      </c>
      <c r="F85" s="302" t="s">
        <v>9</v>
      </c>
      <c r="G85" s="302" t="s">
        <v>10</v>
      </c>
      <c r="H85" s="372"/>
      <c r="I85" s="364"/>
    </row>
    <row r="86" spans="1:9" ht="38.4" customHeight="1">
      <c r="A86" s="291"/>
      <c r="B86" s="368" t="s">
        <v>147</v>
      </c>
      <c r="C86" s="368"/>
      <c r="D86" s="315">
        <v>205</v>
      </c>
      <c r="E86" s="271">
        <v>7.63</v>
      </c>
      <c r="F86" s="271">
        <v>12.52</v>
      </c>
      <c r="G86" s="271">
        <v>33.450000000000003</v>
      </c>
      <c r="H86" s="271">
        <v>278.20999999999998</v>
      </c>
      <c r="I86" s="282">
        <v>30</v>
      </c>
    </row>
    <row r="87" spans="1:9" ht="24" customHeight="1">
      <c r="A87" s="291"/>
      <c r="B87" s="368" t="s">
        <v>13</v>
      </c>
      <c r="C87" s="368"/>
      <c r="D87" s="320">
        <v>50</v>
      </c>
      <c r="E87" s="271">
        <v>2.37</v>
      </c>
      <c r="F87" s="271">
        <v>0.3</v>
      </c>
      <c r="G87" s="271">
        <v>14.49</v>
      </c>
      <c r="H87" s="271">
        <v>70.5</v>
      </c>
      <c r="I87" s="282">
        <v>3.5</v>
      </c>
    </row>
    <row r="88" spans="1:9" ht="27.6" customHeight="1">
      <c r="A88" s="291"/>
      <c r="B88" s="368" t="s">
        <v>148</v>
      </c>
      <c r="C88" s="368"/>
      <c r="D88" s="315">
        <v>75</v>
      </c>
      <c r="E88" s="271">
        <v>8.3699999999999992</v>
      </c>
      <c r="F88" s="271">
        <v>3.84</v>
      </c>
      <c r="G88" s="271">
        <v>29.234999999999999</v>
      </c>
      <c r="H88" s="271">
        <v>184.5</v>
      </c>
      <c r="I88" s="282">
        <v>20</v>
      </c>
    </row>
    <row r="89" spans="1:9" ht="19.2" customHeight="1">
      <c r="A89" s="291"/>
      <c r="B89" s="368" t="s">
        <v>14</v>
      </c>
      <c r="C89" s="368"/>
      <c r="D89" s="315">
        <v>180</v>
      </c>
      <c r="E89" s="271">
        <v>2.78</v>
      </c>
      <c r="F89" s="271">
        <v>0.67</v>
      </c>
      <c r="G89" s="271">
        <v>26</v>
      </c>
      <c r="H89" s="271">
        <v>125.11</v>
      </c>
      <c r="I89" s="282">
        <v>20</v>
      </c>
    </row>
    <row r="90" spans="1:9" ht="33.75" customHeight="1">
      <c r="A90" s="291"/>
      <c r="B90" s="399" t="s">
        <v>127</v>
      </c>
      <c r="C90" s="401"/>
      <c r="D90" s="400"/>
      <c r="E90" s="271">
        <f>SUM(E86:E89)</f>
        <v>21.15</v>
      </c>
      <c r="F90" s="271">
        <f t="shared" ref="F90:I90" si="0">SUM(F86:F89)</f>
        <v>17.330000000000002</v>
      </c>
      <c r="G90" s="271">
        <f t="shared" si="0"/>
        <v>103.17500000000001</v>
      </c>
      <c r="H90" s="271">
        <f t="shared" si="0"/>
        <v>658.32</v>
      </c>
      <c r="I90" s="282">
        <f t="shared" si="0"/>
        <v>73.5</v>
      </c>
    </row>
    <row r="91" spans="1:9" ht="39.75" customHeight="1">
      <c r="A91" s="398" t="s">
        <v>16</v>
      </c>
      <c r="B91" s="398"/>
      <c r="C91" s="398"/>
      <c r="D91" s="398"/>
      <c r="E91" s="398"/>
      <c r="F91" s="398"/>
      <c r="G91" s="398"/>
      <c r="H91" s="398"/>
    </row>
    <row r="92" spans="1:9" ht="32.25" customHeight="1">
      <c r="A92" s="292"/>
      <c r="B92" s="368" t="s">
        <v>142</v>
      </c>
      <c r="C92" s="368"/>
      <c r="D92" s="315">
        <v>200</v>
      </c>
      <c r="E92" s="271">
        <v>1.58</v>
      </c>
      <c r="F92" s="271">
        <v>2.17</v>
      </c>
      <c r="G92" s="271">
        <v>9.69</v>
      </c>
      <c r="H92" s="271">
        <v>68.599999999999994</v>
      </c>
      <c r="I92" s="282">
        <v>10</v>
      </c>
    </row>
    <row r="93" spans="1:9" ht="34.200000000000003" customHeight="1">
      <c r="A93" s="292"/>
      <c r="B93" s="368" t="s">
        <v>143</v>
      </c>
      <c r="C93" s="368"/>
      <c r="D93" s="315">
        <v>155</v>
      </c>
      <c r="E93" s="271">
        <v>2.61</v>
      </c>
      <c r="F93" s="271">
        <v>16.22</v>
      </c>
      <c r="G93" s="271">
        <v>12.7</v>
      </c>
      <c r="H93" s="271">
        <v>209.62</v>
      </c>
      <c r="I93" s="282">
        <v>20</v>
      </c>
    </row>
    <row r="94" spans="1:9" ht="36" customHeight="1">
      <c r="A94" s="292"/>
      <c r="B94" s="368" t="s">
        <v>54</v>
      </c>
      <c r="C94" s="368"/>
      <c r="D94" s="285">
        <v>55</v>
      </c>
      <c r="E94" s="271">
        <v>11.59</v>
      </c>
      <c r="F94" s="271">
        <v>16.5</v>
      </c>
      <c r="G94" s="271">
        <v>9.76</v>
      </c>
      <c r="H94" s="271">
        <v>223.64</v>
      </c>
      <c r="I94" s="282">
        <v>40</v>
      </c>
    </row>
    <row r="95" spans="1:9" ht="27.75" customHeight="1">
      <c r="A95" s="292"/>
      <c r="B95" s="368" t="s">
        <v>13</v>
      </c>
      <c r="C95" s="368"/>
      <c r="D95" s="315">
        <v>50</v>
      </c>
      <c r="E95" s="271">
        <v>2.37</v>
      </c>
      <c r="F95" s="271">
        <v>0.3</v>
      </c>
      <c r="G95" s="271">
        <v>14.49</v>
      </c>
      <c r="H95" s="271">
        <v>70.5</v>
      </c>
      <c r="I95" s="282">
        <v>3.5</v>
      </c>
    </row>
    <row r="96" spans="1:9" ht="18" customHeight="1">
      <c r="A96" s="292"/>
      <c r="B96" s="399" t="s">
        <v>21</v>
      </c>
      <c r="C96" s="400"/>
      <c r="D96" s="315">
        <v>50</v>
      </c>
      <c r="E96" s="271">
        <v>1.98</v>
      </c>
      <c r="F96" s="271">
        <v>0.36</v>
      </c>
      <c r="G96" s="271">
        <v>10.02</v>
      </c>
      <c r="H96" s="271">
        <v>52.2</v>
      </c>
      <c r="I96" s="282">
        <v>3.5</v>
      </c>
    </row>
    <row r="97" spans="1:9" ht="18" customHeight="1">
      <c r="A97" s="292"/>
      <c r="B97" s="368" t="s">
        <v>116</v>
      </c>
      <c r="C97" s="368"/>
      <c r="D97" s="315">
        <v>180</v>
      </c>
      <c r="E97" s="271">
        <v>0.06</v>
      </c>
      <c r="F97" s="271">
        <v>0.02</v>
      </c>
      <c r="G97" s="271">
        <v>9.99</v>
      </c>
      <c r="H97" s="271">
        <v>40</v>
      </c>
      <c r="I97" s="282">
        <v>2.5</v>
      </c>
    </row>
    <row r="98" spans="1:9" ht="18">
      <c r="A98" s="292"/>
      <c r="B98" s="399" t="s">
        <v>128</v>
      </c>
      <c r="C98" s="401"/>
      <c r="D98" s="400"/>
      <c r="E98" s="271">
        <f>SUM(E92:E97)</f>
        <v>20.189999999999998</v>
      </c>
      <c r="F98" s="271">
        <f t="shared" ref="F98:I98" si="1">SUM(F92:F97)</f>
        <v>35.57</v>
      </c>
      <c r="G98" s="271">
        <f t="shared" si="1"/>
        <v>66.649999999999991</v>
      </c>
      <c r="H98" s="271">
        <f t="shared" si="1"/>
        <v>664.56000000000006</v>
      </c>
      <c r="I98" s="282">
        <f t="shared" si="1"/>
        <v>79.5</v>
      </c>
    </row>
    <row r="99" spans="1:9" ht="18">
      <c r="A99" s="296"/>
      <c r="B99" s="299"/>
      <c r="C99" s="299"/>
      <c r="D99" s="296"/>
      <c r="E99" s="284"/>
      <c r="F99" s="284"/>
      <c r="G99" s="284"/>
      <c r="H99" s="284"/>
      <c r="I99" s="264"/>
    </row>
    <row r="100" spans="1:9" ht="18">
      <c r="D100" s="275" t="s">
        <v>109</v>
      </c>
    </row>
    <row r="101" spans="1:9" ht="18">
      <c r="D101" s="275"/>
    </row>
    <row r="102" spans="1:9" ht="18">
      <c r="D102" s="275" t="s">
        <v>115</v>
      </c>
    </row>
    <row r="103" spans="1:9">
      <c r="D103" s="274"/>
    </row>
    <row r="107" spans="1:9" ht="31.2">
      <c r="A107" s="319"/>
      <c r="B107" s="319"/>
      <c r="C107" s="274"/>
      <c r="D107" s="274"/>
      <c r="E107" s="274"/>
      <c r="F107" s="274"/>
      <c r="G107" s="272" t="s">
        <v>110</v>
      </c>
      <c r="H107" s="319"/>
    </row>
    <row r="108" spans="1:9" ht="31.8">
      <c r="A108" s="319"/>
      <c r="B108" s="319"/>
      <c r="C108" s="274"/>
      <c r="D108" s="383" t="s">
        <v>120</v>
      </c>
      <c r="E108" s="383"/>
      <c r="F108" s="383"/>
      <c r="G108" s="383"/>
      <c r="H108" s="383"/>
    </row>
    <row r="109" spans="1:9">
      <c r="A109" s="319"/>
      <c r="B109" s="319"/>
      <c r="C109" s="274"/>
      <c r="D109" s="274"/>
      <c r="E109" s="274"/>
      <c r="F109" s="274"/>
      <c r="G109" s="274"/>
      <c r="H109" s="319"/>
    </row>
    <row r="110" spans="1:9">
      <c r="A110" s="319"/>
      <c r="B110" s="319"/>
      <c r="C110" s="274"/>
      <c r="D110" s="274"/>
      <c r="E110" s="274"/>
      <c r="F110" s="274"/>
      <c r="G110" s="274"/>
      <c r="H110" s="319"/>
    </row>
    <row r="111" spans="1:9">
      <c r="A111" s="319"/>
      <c r="B111" s="319"/>
      <c r="C111" s="274"/>
      <c r="D111" s="274"/>
      <c r="E111" s="274"/>
      <c r="F111" s="274"/>
      <c r="G111" s="274"/>
      <c r="H111" s="319"/>
    </row>
    <row r="112" spans="1:9" ht="46.8">
      <c r="A112" s="319"/>
      <c r="B112" s="319"/>
      <c r="C112" s="389" t="s">
        <v>111</v>
      </c>
      <c r="D112" s="389"/>
      <c r="E112" s="389"/>
      <c r="F112" s="389"/>
      <c r="G112" s="274"/>
      <c r="H112" s="319"/>
    </row>
    <row r="113" spans="1:8" ht="26.4">
      <c r="A113" s="319"/>
      <c r="B113" s="382" t="s">
        <v>119</v>
      </c>
      <c r="C113" s="382"/>
      <c r="D113" s="382"/>
      <c r="E113" s="382"/>
      <c r="F113" s="382"/>
      <c r="G113" s="382"/>
      <c r="H113" s="382"/>
    </row>
    <row r="114" spans="1:8" ht="18">
      <c r="A114" s="319"/>
      <c r="B114" s="319"/>
      <c r="C114" s="366" t="s">
        <v>166</v>
      </c>
      <c r="D114" s="366"/>
      <c r="E114" s="366"/>
      <c r="F114" s="366"/>
      <c r="G114" s="366"/>
      <c r="H114" s="303"/>
    </row>
    <row r="115" spans="1:8">
      <c r="A115" s="319"/>
      <c r="B115" s="319"/>
      <c r="C115" s="319"/>
      <c r="D115" s="319"/>
      <c r="E115" s="319"/>
      <c r="F115" s="319"/>
      <c r="G115" s="319"/>
      <c r="H115" s="319"/>
    </row>
    <row r="116" spans="1:8">
      <c r="A116" s="319"/>
      <c r="B116" s="319"/>
      <c r="C116" s="319"/>
      <c r="D116" s="319"/>
      <c r="E116" s="319"/>
      <c r="F116" s="319"/>
      <c r="G116" s="319"/>
      <c r="H116" s="319"/>
    </row>
    <row r="117" spans="1:8" ht="29.4">
      <c r="A117" s="398" t="s">
        <v>16</v>
      </c>
      <c r="B117" s="398"/>
      <c r="C117" s="398"/>
      <c r="D117" s="398"/>
      <c r="E117" s="398"/>
      <c r="F117" s="398"/>
      <c r="G117" s="398"/>
      <c r="H117" s="398"/>
    </row>
    <row r="118" spans="1:8">
      <c r="A118" s="364"/>
      <c r="B118" s="364" t="s">
        <v>3</v>
      </c>
      <c r="C118" s="364"/>
      <c r="D118" s="364" t="s">
        <v>4</v>
      </c>
      <c r="E118" s="371" t="s">
        <v>5</v>
      </c>
      <c r="F118" s="371"/>
      <c r="G118" s="371"/>
      <c r="H118" s="371" t="s">
        <v>6</v>
      </c>
    </row>
    <row r="119" spans="1:8" ht="34.950000000000003" customHeight="1">
      <c r="A119" s="365"/>
      <c r="B119" s="365"/>
      <c r="C119" s="365"/>
      <c r="D119" s="365"/>
      <c r="E119" s="322" t="s">
        <v>8</v>
      </c>
      <c r="F119" s="322" t="s">
        <v>9</v>
      </c>
      <c r="G119" s="322" t="s">
        <v>10</v>
      </c>
      <c r="H119" s="372"/>
    </row>
    <row r="120" spans="1:8" ht="26.4" customHeight="1">
      <c r="A120" s="320"/>
      <c r="B120" s="368" t="s">
        <v>142</v>
      </c>
      <c r="C120" s="368"/>
      <c r="D120" s="327">
        <v>200</v>
      </c>
      <c r="E120" s="271">
        <v>1.58</v>
      </c>
      <c r="F120" s="271">
        <v>2.17</v>
      </c>
      <c r="G120" s="271">
        <v>9.69</v>
      </c>
      <c r="H120" s="271">
        <v>68.599999999999994</v>
      </c>
    </row>
    <row r="121" spans="1:8" ht="25.2" customHeight="1">
      <c r="A121" s="320"/>
      <c r="B121" s="368" t="s">
        <v>143</v>
      </c>
      <c r="C121" s="368"/>
      <c r="D121" s="327">
        <v>155</v>
      </c>
      <c r="E121" s="271">
        <v>2.61</v>
      </c>
      <c r="F121" s="271">
        <v>16.22</v>
      </c>
      <c r="G121" s="271">
        <v>12.7</v>
      </c>
      <c r="H121" s="271">
        <v>209.62</v>
      </c>
    </row>
    <row r="122" spans="1:8" ht="25.2" customHeight="1">
      <c r="A122" s="320"/>
      <c r="B122" s="368" t="s">
        <v>54</v>
      </c>
      <c r="C122" s="368"/>
      <c r="D122" s="285">
        <v>55</v>
      </c>
      <c r="E122" s="271">
        <v>11.59</v>
      </c>
      <c r="F122" s="271">
        <v>16.5</v>
      </c>
      <c r="G122" s="271">
        <v>9.76</v>
      </c>
      <c r="H122" s="271">
        <v>223.64</v>
      </c>
    </row>
    <row r="123" spans="1:8" ht="29.4" customHeight="1">
      <c r="A123" s="320"/>
      <c r="B123" s="368" t="s">
        <v>13</v>
      </c>
      <c r="C123" s="368"/>
      <c r="D123" s="327">
        <v>30</v>
      </c>
      <c r="E123" s="271">
        <v>2.37</v>
      </c>
      <c r="F123" s="271">
        <v>0.3</v>
      </c>
      <c r="G123" s="271">
        <v>14.49</v>
      </c>
      <c r="H123" s="271">
        <v>70.5</v>
      </c>
    </row>
    <row r="124" spans="1:8" ht="26.4" customHeight="1">
      <c r="A124" s="320"/>
      <c r="B124" s="399" t="s">
        <v>21</v>
      </c>
      <c r="C124" s="400"/>
      <c r="D124" s="327">
        <v>30</v>
      </c>
      <c r="E124" s="271">
        <v>1.98</v>
      </c>
      <c r="F124" s="271">
        <v>0.36</v>
      </c>
      <c r="G124" s="271">
        <v>10.02</v>
      </c>
      <c r="H124" s="271">
        <v>52.2</v>
      </c>
    </row>
    <row r="125" spans="1:8" ht="27.6" customHeight="1">
      <c r="A125" s="320"/>
      <c r="B125" s="368" t="s">
        <v>116</v>
      </c>
      <c r="C125" s="368"/>
      <c r="D125" s="327">
        <v>180</v>
      </c>
      <c r="E125" s="271">
        <v>0.06</v>
      </c>
      <c r="F125" s="271">
        <v>0.02</v>
      </c>
      <c r="G125" s="271">
        <v>9.99</v>
      </c>
      <c r="H125" s="271">
        <v>40</v>
      </c>
    </row>
    <row r="126" spans="1:8" ht="29.4">
      <c r="A126" s="398" t="s">
        <v>146</v>
      </c>
      <c r="B126" s="398"/>
      <c r="C126" s="398"/>
      <c r="D126" s="398"/>
      <c r="E126" s="398"/>
      <c r="F126" s="398"/>
      <c r="G126" s="398"/>
      <c r="H126" s="398"/>
    </row>
    <row r="127" spans="1:8" ht="30.6" customHeight="1">
      <c r="A127" s="320"/>
      <c r="B127" s="368" t="s">
        <v>52</v>
      </c>
      <c r="C127" s="368"/>
      <c r="D127" s="320">
        <v>100</v>
      </c>
      <c r="E127" s="271">
        <v>11.99</v>
      </c>
      <c r="F127" s="271">
        <v>10.42</v>
      </c>
      <c r="G127" s="271">
        <v>33.18</v>
      </c>
      <c r="H127" s="271">
        <v>274</v>
      </c>
    </row>
    <row r="128" spans="1:8" ht="28.95" customHeight="1">
      <c r="A128" s="320"/>
      <c r="B128" s="368" t="s">
        <v>30</v>
      </c>
      <c r="C128" s="368"/>
      <c r="D128" s="320" t="s">
        <v>117</v>
      </c>
      <c r="E128" s="271">
        <v>0.12</v>
      </c>
      <c r="F128" s="271">
        <v>0.02</v>
      </c>
      <c r="G128" s="271">
        <v>10.199999999999999</v>
      </c>
      <c r="H128" s="271">
        <v>41</v>
      </c>
    </row>
    <row r="129" spans="1:8" ht="18">
      <c r="A129" s="390" t="s">
        <v>125</v>
      </c>
      <c r="B129" s="391"/>
      <c r="C129" s="391"/>
      <c r="D129" s="391"/>
      <c r="E129" s="391"/>
      <c r="F129" s="392"/>
      <c r="G129" s="393" t="s">
        <v>124</v>
      </c>
      <c r="H129" s="394"/>
    </row>
    <row r="130" spans="1:8" ht="18">
      <c r="A130" s="321"/>
      <c r="B130" s="321"/>
      <c r="C130" s="321"/>
      <c r="D130" s="321"/>
      <c r="E130" s="321"/>
      <c r="F130" s="321"/>
      <c r="G130" s="323"/>
      <c r="H130" s="323"/>
    </row>
    <row r="131" spans="1:8" ht="35.4" customHeight="1">
      <c r="A131" s="321"/>
      <c r="B131" s="321"/>
      <c r="C131" s="321"/>
      <c r="D131" s="275" t="s">
        <v>109</v>
      </c>
      <c r="E131" s="284"/>
      <c r="F131" s="284"/>
      <c r="G131" s="284"/>
      <c r="H131" s="289"/>
    </row>
    <row r="132" spans="1:8" ht="46.95" customHeight="1">
      <c r="A132" s="319"/>
      <c r="B132" s="319"/>
      <c r="C132" s="319"/>
      <c r="D132" s="275" t="s">
        <v>115</v>
      </c>
      <c r="E132" s="319"/>
      <c r="F132" s="319"/>
      <c r="G132" s="319"/>
      <c r="H132" s="319"/>
    </row>
    <row r="133" spans="1:8">
      <c r="A133" s="319"/>
      <c r="B133" s="319"/>
      <c r="C133" s="319"/>
      <c r="D133" s="319"/>
      <c r="E133" s="319"/>
      <c r="F133" s="319"/>
      <c r="G133" s="319"/>
      <c r="H133" s="319"/>
    </row>
    <row r="134" spans="1:8">
      <c r="A134" s="319"/>
      <c r="B134" s="319"/>
      <c r="C134" s="319"/>
      <c r="D134" s="319"/>
      <c r="E134" s="319"/>
      <c r="F134" s="319"/>
      <c r="G134" s="319"/>
      <c r="H134" s="319"/>
    </row>
  </sheetData>
  <mergeCells count="101">
    <mergeCell ref="B120:C120"/>
    <mergeCell ref="B121:C121"/>
    <mergeCell ref="B122:C122"/>
    <mergeCell ref="B123:C123"/>
    <mergeCell ref="B124:C124"/>
    <mergeCell ref="A129:F129"/>
    <mergeCell ref="G129:H129"/>
    <mergeCell ref="B125:C125"/>
    <mergeCell ref="A126:H126"/>
    <mergeCell ref="B127:C127"/>
    <mergeCell ref="B128:C128"/>
    <mergeCell ref="D108:H108"/>
    <mergeCell ref="C112:F112"/>
    <mergeCell ref="B113:H113"/>
    <mergeCell ref="C114:G114"/>
    <mergeCell ref="A117:H117"/>
    <mergeCell ref="A118:A119"/>
    <mergeCell ref="B118:C119"/>
    <mergeCell ref="D118:D119"/>
    <mergeCell ref="E118:G118"/>
    <mergeCell ref="H118:H119"/>
    <mergeCell ref="B87:C87"/>
    <mergeCell ref="B89:C89"/>
    <mergeCell ref="B90:D90"/>
    <mergeCell ref="A91:H91"/>
    <mergeCell ref="B88:C88"/>
    <mergeCell ref="A21:H21"/>
    <mergeCell ref="B23:C23"/>
    <mergeCell ref="B24:C24"/>
    <mergeCell ref="B25:C25"/>
    <mergeCell ref="B26:C26"/>
    <mergeCell ref="B27:C27"/>
    <mergeCell ref="B28:C28"/>
    <mergeCell ref="A29:F29"/>
    <mergeCell ref="G29:H29"/>
    <mergeCell ref="A22:H22"/>
    <mergeCell ref="A78:H78"/>
    <mergeCell ref="C79:H79"/>
    <mergeCell ref="A83:H83"/>
    <mergeCell ref="A84:A85"/>
    <mergeCell ref="B84:C85"/>
    <mergeCell ref="D84:D85"/>
    <mergeCell ref="E84:G84"/>
    <mergeCell ref="H84:H85"/>
    <mergeCell ref="I84:I85"/>
    <mergeCell ref="A58:H58"/>
    <mergeCell ref="B59:C59"/>
    <mergeCell ref="B60:C60"/>
    <mergeCell ref="B61:C61"/>
    <mergeCell ref="B62:C62"/>
    <mergeCell ref="B63:C63"/>
    <mergeCell ref="B64:C64"/>
    <mergeCell ref="A65:F65"/>
    <mergeCell ref="G65:H65"/>
    <mergeCell ref="C11:H11"/>
    <mergeCell ref="C12:H12"/>
    <mergeCell ref="A13:H13"/>
    <mergeCell ref="I13:Q13"/>
    <mergeCell ref="J14:K15"/>
    <mergeCell ref="L14:L15"/>
    <mergeCell ref="M14:O14"/>
    <mergeCell ref="P14:P15"/>
    <mergeCell ref="A14:A15"/>
    <mergeCell ref="B14:C15"/>
    <mergeCell ref="D14:D15"/>
    <mergeCell ref="E14:G14"/>
    <mergeCell ref="H14:H15"/>
    <mergeCell ref="I14:I15"/>
    <mergeCell ref="Q14:Q15"/>
    <mergeCell ref="B16:C16"/>
    <mergeCell ref="B18:C18"/>
    <mergeCell ref="B19:C19"/>
    <mergeCell ref="J16:K16"/>
    <mergeCell ref="J18:K18"/>
    <mergeCell ref="J19:K19"/>
    <mergeCell ref="B17:C17"/>
    <mergeCell ref="J20:K20"/>
    <mergeCell ref="B56:C56"/>
    <mergeCell ref="B98:D98"/>
    <mergeCell ref="B93:C93"/>
    <mergeCell ref="B94:C94"/>
    <mergeCell ref="B95:C95"/>
    <mergeCell ref="B96:C96"/>
    <mergeCell ref="B97:C97"/>
    <mergeCell ref="A20:F20"/>
    <mergeCell ref="G20:H20"/>
    <mergeCell ref="B54:C54"/>
    <mergeCell ref="B86:C86"/>
    <mergeCell ref="B92:C92"/>
    <mergeCell ref="C45:F45"/>
    <mergeCell ref="B46:H46"/>
    <mergeCell ref="A51:H51"/>
    <mergeCell ref="A52:A53"/>
    <mergeCell ref="B52:C53"/>
    <mergeCell ref="D52:D53"/>
    <mergeCell ref="E52:G52"/>
    <mergeCell ref="H52:H53"/>
    <mergeCell ref="C47:G47"/>
    <mergeCell ref="B55:C55"/>
    <mergeCell ref="B57:C57"/>
    <mergeCell ref="D41:H41"/>
  </mergeCells>
  <pageMargins left="0.7" right="0.7" top="0.75" bottom="0.75" header="0.3" footer="0.3"/>
  <pageSetup paperSize="9" scale="85" orientation="portrait" r:id="rId1"/>
  <rowBreaks count="3" manualBreakCount="3">
    <brk id="34" max="8" man="1"/>
    <brk id="69" max="8" man="1"/>
    <brk id="105" max="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3"/>
  <sheetViews>
    <sheetView tabSelected="1" topLeftCell="A112" zoomScaleNormal="100" workbookViewId="0">
      <selection activeCell="C11" sqref="C11:H11"/>
    </sheetView>
  </sheetViews>
  <sheetFormatPr defaultColWidth="9.109375" defaultRowHeight="14.4"/>
  <cols>
    <col min="1" max="1" width="2.6640625" style="290" customWidth="1"/>
    <col min="2" max="2" width="9.109375" style="290"/>
    <col min="3" max="3" width="27.109375" style="290" customWidth="1"/>
    <col min="4" max="4" width="9.6640625" style="290" customWidth="1"/>
    <col min="5" max="5" width="7.44140625" style="290" customWidth="1"/>
    <col min="6" max="6" width="7.33203125" style="290" customWidth="1"/>
    <col min="7" max="7" width="7.6640625" style="290" customWidth="1"/>
    <col min="8" max="8" width="9.109375" style="290" customWidth="1"/>
    <col min="9" max="9" width="8.33203125" style="290" customWidth="1"/>
    <col min="10" max="10" width="9.109375" style="290"/>
    <col min="11" max="11" width="17.6640625" style="290" customWidth="1"/>
    <col min="12" max="16384" width="9.109375" style="290"/>
  </cols>
  <sheetData>
    <row r="1" spans="1:17" hidden="1">
      <c r="I1" s="264"/>
      <c r="J1" s="264"/>
      <c r="K1" s="264"/>
      <c r="L1" s="264"/>
      <c r="M1" s="264"/>
      <c r="N1" s="264"/>
      <c r="O1" s="264"/>
      <c r="P1" s="264"/>
      <c r="Q1" s="264"/>
    </row>
    <row r="2" spans="1:17" ht="31.2" hidden="1">
      <c r="I2" s="264"/>
      <c r="J2" s="264"/>
      <c r="K2" s="264"/>
      <c r="L2" s="264"/>
      <c r="M2" s="264"/>
      <c r="N2" s="264"/>
      <c r="O2" s="265"/>
      <c r="P2" s="264"/>
      <c r="Q2" s="264"/>
    </row>
    <row r="3" spans="1:17" ht="31.8">
      <c r="I3" s="264"/>
      <c r="J3" s="264"/>
      <c r="K3" s="264"/>
      <c r="L3" s="264"/>
      <c r="M3" s="264"/>
      <c r="N3" s="264"/>
      <c r="O3" s="266"/>
      <c r="P3" s="264"/>
      <c r="Q3" s="264"/>
    </row>
    <row r="4" spans="1:17">
      <c r="I4" s="264"/>
      <c r="J4" s="264"/>
      <c r="K4" s="264"/>
      <c r="L4" s="264"/>
      <c r="M4" s="264"/>
      <c r="N4" s="264"/>
      <c r="O4" s="264"/>
      <c r="P4" s="264"/>
      <c r="Q4" s="264"/>
    </row>
    <row r="5" spans="1:17">
      <c r="I5" s="264"/>
      <c r="J5" s="264"/>
      <c r="K5" s="264"/>
      <c r="L5" s="264"/>
      <c r="M5" s="264"/>
      <c r="N5" s="264"/>
      <c r="O5" s="264"/>
      <c r="P5" s="264"/>
      <c r="Q5" s="264"/>
    </row>
    <row r="6" spans="1:17">
      <c r="I6" s="264"/>
      <c r="J6" s="264"/>
      <c r="K6" s="264"/>
      <c r="L6" s="264"/>
      <c r="M6" s="264"/>
      <c r="N6" s="264"/>
      <c r="O6" s="264"/>
      <c r="P6" s="264"/>
      <c r="Q6" s="264"/>
    </row>
    <row r="7" spans="1:17" ht="30" customHeight="1">
      <c r="I7" s="264"/>
      <c r="J7" s="264"/>
      <c r="K7" s="264"/>
      <c r="L7" s="264"/>
      <c r="M7" s="267"/>
      <c r="N7" s="264"/>
      <c r="O7" s="264"/>
      <c r="P7" s="264"/>
      <c r="Q7" s="264"/>
    </row>
    <row r="8" spans="1:17">
      <c r="I8" s="264"/>
      <c r="J8" s="264"/>
      <c r="K8" s="264"/>
      <c r="L8" s="264"/>
      <c r="M8" s="264"/>
      <c r="N8" s="264"/>
      <c r="O8" s="264"/>
      <c r="P8" s="264"/>
      <c r="Q8" s="264"/>
    </row>
    <row r="9" spans="1:17">
      <c r="I9" s="264"/>
      <c r="J9" s="264"/>
      <c r="K9" s="264"/>
      <c r="L9" s="264"/>
      <c r="M9" s="268"/>
      <c r="N9" s="264"/>
      <c r="O9" s="264"/>
      <c r="P9" s="264"/>
      <c r="Q9" s="264"/>
    </row>
    <row r="10" spans="1:17">
      <c r="I10" s="264"/>
      <c r="J10" s="264"/>
      <c r="K10" s="264"/>
      <c r="L10" s="264"/>
      <c r="M10" s="264"/>
      <c r="N10" s="264"/>
      <c r="O10" s="264"/>
      <c r="P10" s="264"/>
      <c r="Q10" s="264"/>
    </row>
    <row r="11" spans="1:17" ht="33.75" customHeight="1">
      <c r="C11" s="366" t="s">
        <v>167</v>
      </c>
      <c r="D11" s="366"/>
      <c r="E11" s="366"/>
      <c r="F11" s="366"/>
      <c r="G11" s="366"/>
      <c r="H11" s="366"/>
      <c r="I11" s="264"/>
      <c r="J11" s="264"/>
      <c r="K11" s="264"/>
      <c r="L11" s="264"/>
      <c r="M11" s="264"/>
      <c r="N11" s="264"/>
      <c r="O11" s="264"/>
      <c r="P11" s="264"/>
      <c r="Q11" s="264"/>
    </row>
    <row r="12" spans="1:17" ht="42" customHeight="1">
      <c r="C12" s="381" t="s">
        <v>112</v>
      </c>
      <c r="D12" s="381"/>
      <c r="E12" s="381"/>
      <c r="F12" s="381"/>
      <c r="G12" s="381"/>
      <c r="H12" s="381"/>
      <c r="I12" s="264"/>
      <c r="J12" s="264"/>
      <c r="K12" s="264"/>
      <c r="L12" s="264"/>
      <c r="M12" s="264"/>
      <c r="N12" s="264"/>
      <c r="O12" s="264"/>
      <c r="P12" s="264"/>
      <c r="Q12" s="264"/>
    </row>
    <row r="13" spans="1:17" ht="42.75" customHeight="1">
      <c r="A13" s="380" t="s">
        <v>134</v>
      </c>
      <c r="B13" s="380"/>
      <c r="C13" s="380"/>
      <c r="D13" s="380"/>
      <c r="E13" s="380"/>
      <c r="F13" s="380"/>
      <c r="G13" s="380"/>
      <c r="H13" s="380"/>
      <c r="I13" s="373"/>
      <c r="J13" s="373"/>
      <c r="K13" s="373"/>
      <c r="L13" s="373"/>
      <c r="M13" s="373"/>
      <c r="N13" s="373"/>
      <c r="O13" s="373"/>
      <c r="P13" s="373"/>
      <c r="Q13" s="373"/>
    </row>
    <row r="14" spans="1:17" ht="31.5" customHeight="1">
      <c r="A14" s="374"/>
      <c r="B14" s="375" t="s">
        <v>107</v>
      </c>
      <c r="C14" s="375"/>
      <c r="D14" s="364" t="s">
        <v>4</v>
      </c>
      <c r="E14" s="376" t="s">
        <v>5</v>
      </c>
      <c r="F14" s="376"/>
      <c r="G14" s="376"/>
      <c r="H14" s="376" t="s">
        <v>6</v>
      </c>
      <c r="I14" s="377"/>
      <c r="J14" s="373"/>
      <c r="K14" s="373"/>
      <c r="L14" s="378"/>
      <c r="M14" s="379"/>
      <c r="N14" s="379"/>
      <c r="O14" s="379"/>
      <c r="P14" s="379"/>
      <c r="Q14" s="373"/>
    </row>
    <row r="15" spans="1:17" ht="47.25" customHeight="1">
      <c r="A15" s="386"/>
      <c r="B15" s="387"/>
      <c r="C15" s="387"/>
      <c r="D15" s="365"/>
      <c r="E15" s="294" t="s">
        <v>8</v>
      </c>
      <c r="F15" s="294" t="s">
        <v>9</v>
      </c>
      <c r="G15" s="294" t="s">
        <v>10</v>
      </c>
      <c r="H15" s="388"/>
      <c r="I15" s="377"/>
      <c r="J15" s="373"/>
      <c r="K15" s="373"/>
      <c r="L15" s="378"/>
      <c r="M15" s="297"/>
      <c r="N15" s="297"/>
      <c r="O15" s="297"/>
      <c r="P15" s="379"/>
      <c r="Q15" s="373"/>
    </row>
    <row r="16" spans="1:17" ht="25.2" customHeight="1">
      <c r="A16" s="292"/>
      <c r="B16" s="368" t="s">
        <v>152</v>
      </c>
      <c r="C16" s="368"/>
      <c r="D16" s="292" t="s">
        <v>159</v>
      </c>
      <c r="E16" s="277">
        <f>8.13/110*10</f>
        <v>0.73909090909090913</v>
      </c>
      <c r="F16" s="277">
        <f>9.01/110*100</f>
        <v>8.1909090909090896</v>
      </c>
      <c r="G16" s="277">
        <f>10.72/100*100</f>
        <v>10.72</v>
      </c>
      <c r="H16" s="277">
        <f>157/110*100</f>
        <v>142.72727272727272</v>
      </c>
      <c r="I16" s="295"/>
      <c r="J16" s="367"/>
      <c r="K16" s="367"/>
      <c r="L16" s="295"/>
      <c r="M16" s="269"/>
      <c r="N16" s="269"/>
      <c r="O16" s="269"/>
      <c r="P16" s="269"/>
      <c r="Q16" s="270"/>
    </row>
    <row r="17" spans="1:17" ht="21.6" customHeight="1">
      <c r="A17" s="292"/>
      <c r="B17" s="368" t="s">
        <v>19</v>
      </c>
      <c r="C17" s="368"/>
      <c r="D17" s="292">
        <v>150</v>
      </c>
      <c r="E17" s="277">
        <v>8.6</v>
      </c>
      <c r="F17" s="277">
        <v>4.2699999999999996</v>
      </c>
      <c r="G17" s="277">
        <v>38.64</v>
      </c>
      <c r="H17" s="277">
        <v>243.75</v>
      </c>
      <c r="I17" s="295"/>
      <c r="J17" s="367"/>
      <c r="K17" s="367"/>
      <c r="L17" s="295"/>
      <c r="M17" s="269"/>
      <c r="N17" s="269"/>
      <c r="O17" s="269"/>
      <c r="P17" s="269"/>
      <c r="Q17" s="270"/>
    </row>
    <row r="18" spans="1:17" ht="21.6" customHeight="1">
      <c r="A18" s="292"/>
      <c r="B18" s="368" t="s">
        <v>144</v>
      </c>
      <c r="C18" s="368"/>
      <c r="D18" s="292">
        <v>35</v>
      </c>
      <c r="E18" s="277">
        <v>0.99</v>
      </c>
      <c r="F18" s="277">
        <v>2.4700000000000002</v>
      </c>
      <c r="G18" s="277">
        <v>4.38</v>
      </c>
      <c r="H18" s="277">
        <v>43.74</v>
      </c>
      <c r="I18" s="295"/>
      <c r="J18" s="298"/>
      <c r="K18" s="298"/>
      <c r="L18" s="295"/>
      <c r="M18" s="269"/>
      <c r="N18" s="269"/>
      <c r="O18" s="269"/>
      <c r="P18" s="269"/>
      <c r="Q18" s="270"/>
    </row>
    <row r="19" spans="1:17" ht="27" customHeight="1">
      <c r="A19" s="292"/>
      <c r="B19" s="399" t="s">
        <v>116</v>
      </c>
      <c r="C19" s="400"/>
      <c r="D19" s="292">
        <v>180</v>
      </c>
      <c r="E19" s="277">
        <v>0.06</v>
      </c>
      <c r="F19" s="277">
        <v>0.02</v>
      </c>
      <c r="G19" s="277">
        <v>9.99</v>
      </c>
      <c r="H19" s="277">
        <v>40</v>
      </c>
      <c r="I19" s="295"/>
      <c r="J19" s="298"/>
      <c r="K19" s="298"/>
      <c r="L19" s="295"/>
      <c r="M19" s="269"/>
      <c r="N19" s="269"/>
      <c r="O19" s="269"/>
      <c r="P19" s="269"/>
      <c r="Q19" s="270"/>
    </row>
    <row r="20" spans="1:17" ht="31.95" customHeight="1">
      <c r="A20" s="292"/>
      <c r="B20" s="368" t="s">
        <v>13</v>
      </c>
      <c r="C20" s="368"/>
      <c r="D20" s="292">
        <v>40</v>
      </c>
      <c r="E20" s="277">
        <v>3.16</v>
      </c>
      <c r="F20" s="277">
        <v>0.4</v>
      </c>
      <c r="G20" s="277">
        <v>19.32</v>
      </c>
      <c r="H20" s="277">
        <v>94</v>
      </c>
      <c r="I20" s="295"/>
      <c r="J20" s="367"/>
      <c r="K20" s="367"/>
      <c r="L20" s="295"/>
      <c r="M20" s="269"/>
      <c r="N20" s="269"/>
      <c r="O20" s="269"/>
      <c r="P20" s="269"/>
      <c r="Q20" s="270"/>
    </row>
    <row r="21" spans="1:17" ht="38.25" customHeight="1">
      <c r="A21" s="390" t="s">
        <v>129</v>
      </c>
      <c r="B21" s="391"/>
      <c r="C21" s="391"/>
      <c r="D21" s="391"/>
      <c r="E21" s="391"/>
      <c r="F21" s="392"/>
      <c r="G21" s="393" t="s">
        <v>121</v>
      </c>
      <c r="H21" s="394"/>
      <c r="I21" s="295"/>
      <c r="J21" s="367"/>
      <c r="K21" s="367"/>
      <c r="L21" s="295"/>
      <c r="M21" s="269"/>
      <c r="N21" s="269"/>
      <c r="O21" s="269"/>
      <c r="P21" s="269"/>
      <c r="Q21" s="295"/>
    </row>
    <row r="22" spans="1:17" s="308" customFormat="1" ht="24.6" customHeight="1">
      <c r="A22" s="398" t="s">
        <v>16</v>
      </c>
      <c r="B22" s="398"/>
      <c r="C22" s="398"/>
      <c r="D22" s="398"/>
      <c r="E22" s="398"/>
      <c r="F22" s="398"/>
      <c r="G22" s="398"/>
      <c r="H22" s="398"/>
      <c r="I22" s="312"/>
      <c r="J22" s="313"/>
      <c r="K22" s="313"/>
      <c r="L22" s="312"/>
      <c r="M22" s="269"/>
      <c r="N22" s="269"/>
      <c r="O22" s="269"/>
      <c r="P22" s="269"/>
      <c r="Q22" s="312"/>
    </row>
    <row r="23" spans="1:17" s="308" customFormat="1" ht="27.6" customHeight="1">
      <c r="A23" s="380" t="s">
        <v>135</v>
      </c>
      <c r="B23" s="380"/>
      <c r="C23" s="380"/>
      <c r="D23" s="380"/>
      <c r="E23" s="380"/>
      <c r="F23" s="380"/>
      <c r="G23" s="380"/>
      <c r="H23" s="380"/>
      <c r="I23" s="312"/>
      <c r="J23" s="313"/>
      <c r="K23" s="313"/>
      <c r="L23" s="312"/>
      <c r="M23" s="269"/>
      <c r="N23" s="269"/>
      <c r="O23" s="269"/>
      <c r="P23" s="269"/>
      <c r="Q23" s="312"/>
    </row>
    <row r="24" spans="1:17" s="308" customFormat="1" ht="28.2" customHeight="1">
      <c r="A24" s="309"/>
      <c r="B24" s="399" t="s">
        <v>70</v>
      </c>
      <c r="C24" s="400"/>
      <c r="D24" s="309">
        <v>200</v>
      </c>
      <c r="E24" s="271">
        <v>1.61</v>
      </c>
      <c r="F24" s="271">
        <v>4.08</v>
      </c>
      <c r="G24" s="271">
        <v>9.58</v>
      </c>
      <c r="H24" s="271">
        <v>85.8</v>
      </c>
      <c r="I24" s="312"/>
      <c r="J24" s="313"/>
      <c r="K24" s="313"/>
      <c r="L24" s="312"/>
      <c r="M24" s="269"/>
      <c r="N24" s="269"/>
      <c r="O24" s="269"/>
      <c r="P24" s="269"/>
      <c r="Q24" s="312"/>
    </row>
    <row r="25" spans="1:17" s="308" customFormat="1" ht="30.6" customHeight="1">
      <c r="A25" s="309"/>
      <c r="B25" s="399" t="s">
        <v>155</v>
      </c>
      <c r="C25" s="400"/>
      <c r="D25" s="309" t="s">
        <v>157</v>
      </c>
      <c r="E25" s="271">
        <v>12.5</v>
      </c>
      <c r="F25" s="271">
        <v>11.17</v>
      </c>
      <c r="G25" s="271">
        <v>12.9</v>
      </c>
      <c r="H25" s="271">
        <v>202</v>
      </c>
      <c r="I25" s="312"/>
      <c r="J25" s="313"/>
      <c r="K25" s="313"/>
      <c r="L25" s="312"/>
      <c r="M25" s="269"/>
      <c r="N25" s="269"/>
      <c r="O25" s="269"/>
      <c r="P25" s="269"/>
      <c r="Q25" s="312"/>
    </row>
    <row r="26" spans="1:17" s="308" customFormat="1" ht="24" customHeight="1">
      <c r="A26" s="309"/>
      <c r="B26" s="399" t="s">
        <v>13</v>
      </c>
      <c r="C26" s="400"/>
      <c r="D26" s="309">
        <v>40</v>
      </c>
      <c r="E26" s="271">
        <v>3.16</v>
      </c>
      <c r="F26" s="271">
        <v>0.4</v>
      </c>
      <c r="G26" s="271">
        <v>19.32</v>
      </c>
      <c r="H26" s="271">
        <v>94</v>
      </c>
      <c r="I26" s="312"/>
      <c r="J26" s="313"/>
      <c r="K26" s="313"/>
      <c r="L26" s="312"/>
      <c r="M26" s="269"/>
      <c r="N26" s="269"/>
      <c r="O26" s="269"/>
      <c r="P26" s="269"/>
      <c r="Q26" s="312"/>
    </row>
    <row r="27" spans="1:17" s="308" customFormat="1" ht="22.95" customHeight="1">
      <c r="A27" s="309"/>
      <c r="B27" s="399" t="s">
        <v>21</v>
      </c>
      <c r="C27" s="400"/>
      <c r="D27" s="309">
        <v>30</v>
      </c>
      <c r="E27" s="271">
        <v>1.98</v>
      </c>
      <c r="F27" s="271">
        <v>0.36</v>
      </c>
      <c r="G27" s="271">
        <v>10.02</v>
      </c>
      <c r="H27" s="271">
        <v>52.2</v>
      </c>
      <c r="I27" s="312"/>
      <c r="J27" s="313"/>
      <c r="K27" s="313"/>
      <c r="L27" s="312"/>
      <c r="M27" s="269"/>
      <c r="N27" s="269"/>
      <c r="O27" s="269"/>
      <c r="P27" s="269"/>
      <c r="Q27" s="312"/>
    </row>
    <row r="28" spans="1:17" s="308" customFormat="1" ht="19.95" customHeight="1">
      <c r="A28" s="309"/>
      <c r="B28" s="399" t="s">
        <v>116</v>
      </c>
      <c r="C28" s="400"/>
      <c r="D28" s="309">
        <v>180</v>
      </c>
      <c r="E28" s="271">
        <v>0.06</v>
      </c>
      <c r="F28" s="271">
        <v>0.02</v>
      </c>
      <c r="G28" s="271">
        <v>9.99</v>
      </c>
      <c r="H28" s="271">
        <v>40</v>
      </c>
      <c r="I28" s="312"/>
      <c r="J28" s="313"/>
      <c r="K28" s="313"/>
      <c r="L28" s="312"/>
      <c r="M28" s="269"/>
      <c r="N28" s="269"/>
      <c r="O28" s="269"/>
      <c r="P28" s="269"/>
      <c r="Q28" s="312"/>
    </row>
    <row r="29" spans="1:17" s="308" customFormat="1" ht="24" customHeight="1">
      <c r="A29" s="390" t="s">
        <v>133</v>
      </c>
      <c r="B29" s="391"/>
      <c r="C29" s="391"/>
      <c r="D29" s="391"/>
      <c r="E29" s="391"/>
      <c r="F29" s="392"/>
      <c r="G29" s="393" t="s">
        <v>121</v>
      </c>
      <c r="H29" s="394"/>
      <c r="I29" s="312"/>
      <c r="J29" s="313"/>
      <c r="K29" s="313"/>
      <c r="L29" s="312"/>
      <c r="M29" s="269"/>
      <c r="N29" s="269"/>
      <c r="O29" s="269"/>
      <c r="P29" s="269"/>
      <c r="Q29" s="312"/>
    </row>
    <row r="30" spans="1:17">
      <c r="A30" s="263"/>
      <c r="B30" s="263"/>
      <c r="C30" s="263"/>
      <c r="D30" s="263"/>
      <c r="E30" s="263"/>
      <c r="F30" s="263"/>
      <c r="G30" s="263"/>
      <c r="H30" s="263"/>
    </row>
    <row r="31" spans="1:17">
      <c r="A31" s="263"/>
      <c r="B31" s="263"/>
      <c r="C31" s="263"/>
      <c r="D31" s="263"/>
      <c r="E31" s="263"/>
      <c r="F31" s="263"/>
      <c r="G31" s="263"/>
      <c r="H31" s="263"/>
    </row>
    <row r="32" spans="1:17" ht="18">
      <c r="A32" s="263"/>
      <c r="B32" s="263"/>
      <c r="C32" s="263"/>
      <c r="D32" s="275" t="s">
        <v>122</v>
      </c>
      <c r="E32" s="276"/>
      <c r="F32" s="263"/>
      <c r="G32" s="263"/>
      <c r="H32" s="263"/>
    </row>
    <row r="33" spans="1:8" ht="18">
      <c r="A33" s="263"/>
      <c r="B33" s="263"/>
      <c r="C33" s="263"/>
      <c r="D33" s="275"/>
      <c r="E33" s="276"/>
      <c r="F33" s="263"/>
      <c r="G33" s="263"/>
      <c r="H33" s="263"/>
    </row>
    <row r="34" spans="1:8" ht="18">
      <c r="A34" s="263"/>
      <c r="B34" s="263"/>
      <c r="C34" s="263"/>
      <c r="D34" s="275" t="s">
        <v>123</v>
      </c>
      <c r="E34" s="276"/>
      <c r="F34" s="263"/>
      <c r="G34" s="263"/>
      <c r="H34" s="263"/>
    </row>
    <row r="35" spans="1:8">
      <c r="A35" s="263"/>
      <c r="B35" s="263"/>
      <c r="C35" s="263"/>
      <c r="E35" s="263"/>
      <c r="F35" s="263"/>
      <c r="G35" s="263"/>
      <c r="H35" s="263"/>
    </row>
    <row r="36" spans="1:8">
      <c r="A36" s="263"/>
      <c r="B36" s="263"/>
      <c r="C36" s="263"/>
      <c r="E36" s="263"/>
      <c r="F36" s="263"/>
      <c r="G36" s="263"/>
      <c r="H36" s="263"/>
    </row>
    <row r="39" spans="1:8" ht="13.5" customHeight="1"/>
    <row r="40" spans="1:8" ht="9.75" hidden="1" customHeight="1"/>
    <row r="41" spans="1:8" ht="31.2">
      <c r="C41" s="274"/>
      <c r="D41" s="274"/>
      <c r="E41" s="274"/>
      <c r="F41" s="274"/>
      <c r="G41" s="272" t="s">
        <v>110</v>
      </c>
    </row>
    <row r="42" spans="1:8" ht="31.2" customHeight="1">
      <c r="C42" s="274"/>
      <c r="D42" s="383" t="s">
        <v>120</v>
      </c>
      <c r="E42" s="383"/>
      <c r="F42" s="383"/>
      <c r="G42" s="383"/>
      <c r="H42" s="383"/>
    </row>
    <row r="43" spans="1:8" ht="12" customHeight="1">
      <c r="C43" s="274"/>
      <c r="D43" s="274"/>
      <c r="E43" s="274"/>
      <c r="F43" s="274"/>
      <c r="G43" s="274"/>
    </row>
    <row r="44" spans="1:8" ht="2.25" hidden="1" customHeight="1">
      <c r="C44" s="274"/>
      <c r="D44" s="274"/>
      <c r="E44" s="274"/>
      <c r="F44" s="274"/>
      <c r="G44" s="274"/>
    </row>
    <row r="45" spans="1:8" hidden="1">
      <c r="C45" s="274"/>
      <c r="D45" s="274"/>
      <c r="E45" s="274"/>
      <c r="F45" s="274"/>
      <c r="G45" s="274"/>
    </row>
    <row r="46" spans="1:8" ht="35.25" customHeight="1">
      <c r="C46" s="389" t="s">
        <v>111</v>
      </c>
      <c r="D46" s="389"/>
      <c r="E46" s="389"/>
      <c r="F46" s="389"/>
      <c r="G46" s="389"/>
    </row>
    <row r="47" spans="1:8" ht="30.75" customHeight="1">
      <c r="B47" s="382" t="s">
        <v>119</v>
      </c>
      <c r="C47" s="382"/>
      <c r="D47" s="382"/>
      <c r="E47" s="382"/>
      <c r="F47" s="382"/>
      <c r="G47" s="382"/>
      <c r="H47" s="382"/>
    </row>
    <row r="48" spans="1:8" ht="24" customHeight="1">
      <c r="C48" s="366" t="s">
        <v>167</v>
      </c>
      <c r="D48" s="366"/>
      <c r="E48" s="366"/>
      <c r="F48" s="366"/>
      <c r="G48" s="366"/>
      <c r="H48" s="303"/>
    </row>
    <row r="49" spans="1:8" ht="9" customHeight="1"/>
    <row r="50" spans="1:8" ht="3" hidden="1" customHeight="1"/>
    <row r="51" spans="1:8" hidden="1"/>
    <row r="52" spans="1:8" ht="24.75" customHeight="1">
      <c r="A52" s="370" t="s">
        <v>11</v>
      </c>
      <c r="B52" s="370"/>
      <c r="C52" s="370"/>
      <c r="D52" s="370"/>
      <c r="E52" s="370"/>
      <c r="F52" s="370"/>
      <c r="G52" s="370"/>
      <c r="H52" s="370"/>
    </row>
    <row r="53" spans="1:8" ht="22.5" customHeight="1">
      <c r="A53" s="364"/>
      <c r="B53" s="364" t="s">
        <v>3</v>
      </c>
      <c r="C53" s="364"/>
      <c r="D53" s="364" t="s">
        <v>4</v>
      </c>
      <c r="E53" s="371" t="s">
        <v>5</v>
      </c>
      <c r="F53" s="371"/>
      <c r="G53" s="371"/>
      <c r="H53" s="371" t="s">
        <v>6</v>
      </c>
    </row>
    <row r="54" spans="1:8" ht="38.25" customHeight="1">
      <c r="A54" s="365"/>
      <c r="B54" s="365"/>
      <c r="C54" s="365"/>
      <c r="D54" s="365"/>
      <c r="E54" s="302" t="s">
        <v>8</v>
      </c>
      <c r="F54" s="302" t="s">
        <v>9</v>
      </c>
      <c r="G54" s="302" t="s">
        <v>10</v>
      </c>
      <c r="H54" s="372"/>
    </row>
    <row r="55" spans="1:8" ht="28.2" customHeight="1">
      <c r="A55" s="291"/>
      <c r="B55" s="368" t="s">
        <v>152</v>
      </c>
      <c r="C55" s="368"/>
      <c r="D55" s="325" t="s">
        <v>159</v>
      </c>
      <c r="E55" s="277">
        <f>8.13/110*10</f>
        <v>0.73909090909090913</v>
      </c>
      <c r="F55" s="277">
        <f>9.01/110*100</f>
        <v>8.1909090909090896</v>
      </c>
      <c r="G55" s="277">
        <f>10.72/100*100</f>
        <v>10.72</v>
      </c>
      <c r="H55" s="277">
        <f>157/110*100</f>
        <v>142.72727272727272</v>
      </c>
    </row>
    <row r="56" spans="1:8" ht="24.6" customHeight="1">
      <c r="A56" s="291"/>
      <c r="B56" s="368" t="s">
        <v>19</v>
      </c>
      <c r="C56" s="368"/>
      <c r="D56" s="315">
        <v>150</v>
      </c>
      <c r="E56" s="277">
        <v>8.6</v>
      </c>
      <c r="F56" s="277">
        <v>4.2699999999999996</v>
      </c>
      <c r="G56" s="277">
        <v>38.64</v>
      </c>
      <c r="H56" s="277">
        <v>243.75</v>
      </c>
    </row>
    <row r="57" spans="1:8" s="324" customFormat="1" ht="24.6" customHeight="1">
      <c r="A57" s="326"/>
      <c r="B57" s="368" t="s">
        <v>144</v>
      </c>
      <c r="C57" s="368"/>
      <c r="D57" s="325">
        <v>35</v>
      </c>
      <c r="E57" s="277">
        <v>0.99</v>
      </c>
      <c r="F57" s="277">
        <v>2.4700000000000002</v>
      </c>
      <c r="G57" s="277">
        <v>4.38</v>
      </c>
      <c r="H57" s="277">
        <v>43.74</v>
      </c>
    </row>
    <row r="58" spans="1:8" ht="23.25" customHeight="1">
      <c r="A58" s="291"/>
      <c r="B58" s="399" t="s">
        <v>116</v>
      </c>
      <c r="C58" s="400"/>
      <c r="D58" s="315">
        <v>180</v>
      </c>
      <c r="E58" s="277">
        <v>0.06</v>
      </c>
      <c r="F58" s="277">
        <v>0.02</v>
      </c>
      <c r="G58" s="277">
        <v>9.99</v>
      </c>
      <c r="H58" s="277">
        <v>40</v>
      </c>
    </row>
    <row r="59" spans="1:8" ht="24.75" customHeight="1">
      <c r="A59" s="291"/>
      <c r="B59" s="368" t="s">
        <v>13</v>
      </c>
      <c r="C59" s="368"/>
      <c r="D59" s="315">
        <v>40</v>
      </c>
      <c r="E59" s="277">
        <v>3.16</v>
      </c>
      <c r="F59" s="277">
        <v>0.4</v>
      </c>
      <c r="G59" s="277">
        <v>19.32</v>
      </c>
      <c r="H59" s="277">
        <v>94</v>
      </c>
    </row>
    <row r="60" spans="1:8" ht="27.75" customHeight="1">
      <c r="A60" s="398" t="s">
        <v>16</v>
      </c>
      <c r="B60" s="398"/>
      <c r="C60" s="398"/>
      <c r="D60" s="398"/>
      <c r="E60" s="398"/>
      <c r="F60" s="398"/>
      <c r="G60" s="398"/>
      <c r="H60" s="398"/>
    </row>
    <row r="61" spans="1:8" ht="31.95" customHeight="1">
      <c r="A61" s="292"/>
      <c r="B61" s="399" t="s">
        <v>70</v>
      </c>
      <c r="C61" s="400"/>
      <c r="D61" s="315">
        <v>200</v>
      </c>
      <c r="E61" s="271">
        <v>1.61</v>
      </c>
      <c r="F61" s="271">
        <v>4.08</v>
      </c>
      <c r="G61" s="271">
        <v>9.58</v>
      </c>
      <c r="H61" s="271">
        <v>85.8</v>
      </c>
    </row>
    <row r="62" spans="1:8" ht="31.95" customHeight="1">
      <c r="A62" s="292"/>
      <c r="B62" s="399" t="s">
        <v>156</v>
      </c>
      <c r="C62" s="400"/>
      <c r="D62" s="315" t="s">
        <v>157</v>
      </c>
      <c r="E62" s="271">
        <v>12.5</v>
      </c>
      <c r="F62" s="271">
        <v>11.17</v>
      </c>
      <c r="G62" s="271">
        <v>12.9</v>
      </c>
      <c r="H62" s="271">
        <v>202</v>
      </c>
    </row>
    <row r="63" spans="1:8" ht="28.95" customHeight="1">
      <c r="A63" s="292"/>
      <c r="B63" s="399" t="s">
        <v>13</v>
      </c>
      <c r="C63" s="400"/>
      <c r="D63" s="315">
        <v>40</v>
      </c>
      <c r="E63" s="271">
        <v>3.16</v>
      </c>
      <c r="F63" s="271">
        <v>0.4</v>
      </c>
      <c r="G63" s="271">
        <v>19.32</v>
      </c>
      <c r="H63" s="271">
        <v>94</v>
      </c>
    </row>
    <row r="64" spans="1:8" ht="27" customHeight="1">
      <c r="A64" s="292"/>
      <c r="B64" s="399" t="s">
        <v>21</v>
      </c>
      <c r="C64" s="400"/>
      <c r="D64" s="315">
        <v>30</v>
      </c>
      <c r="E64" s="271">
        <v>1.98</v>
      </c>
      <c r="F64" s="271">
        <v>0.36</v>
      </c>
      <c r="G64" s="271">
        <v>10.02</v>
      </c>
      <c r="H64" s="271">
        <v>52.2</v>
      </c>
    </row>
    <row r="65" spans="1:8" ht="28.2" customHeight="1">
      <c r="A65" s="292"/>
      <c r="B65" s="399" t="s">
        <v>116</v>
      </c>
      <c r="C65" s="400"/>
      <c r="D65" s="315">
        <v>180</v>
      </c>
      <c r="E65" s="271">
        <v>0.06</v>
      </c>
      <c r="F65" s="271">
        <v>0.02</v>
      </c>
      <c r="G65" s="271">
        <v>9.99</v>
      </c>
      <c r="H65" s="271">
        <v>40</v>
      </c>
    </row>
    <row r="66" spans="1:8" ht="35.25" customHeight="1">
      <c r="A66" s="390" t="s">
        <v>125</v>
      </c>
      <c r="B66" s="391"/>
      <c r="C66" s="391"/>
      <c r="D66" s="391"/>
      <c r="E66" s="391"/>
      <c r="F66" s="392"/>
      <c r="G66" s="393" t="s">
        <v>124</v>
      </c>
      <c r="H66" s="394"/>
    </row>
    <row r="67" spans="1:8" ht="35.25" customHeight="1">
      <c r="A67" s="300"/>
      <c r="B67" s="300"/>
      <c r="C67" s="300"/>
      <c r="D67" s="275" t="s">
        <v>109</v>
      </c>
      <c r="E67" s="284"/>
      <c r="F67" s="284"/>
      <c r="G67" s="284"/>
      <c r="H67" s="289"/>
    </row>
    <row r="68" spans="1:8" ht="49.5" customHeight="1">
      <c r="D68" s="275" t="s">
        <v>115</v>
      </c>
    </row>
    <row r="73" spans="1:8" ht="31.2">
      <c r="C73" s="274"/>
      <c r="D73" s="274"/>
      <c r="E73" s="274"/>
      <c r="F73" s="274"/>
      <c r="G73" s="272" t="s">
        <v>110</v>
      </c>
    </row>
    <row r="74" spans="1:8" ht="31.2" customHeight="1">
      <c r="C74" s="274"/>
      <c r="D74" s="304" t="s">
        <v>113</v>
      </c>
      <c r="E74" s="304"/>
      <c r="F74" s="304"/>
      <c r="G74" s="304"/>
      <c r="H74" s="304"/>
    </row>
    <row r="75" spans="1:8">
      <c r="C75" s="274"/>
      <c r="D75" s="274"/>
      <c r="E75" s="274"/>
      <c r="F75" s="274"/>
      <c r="G75" s="274"/>
    </row>
    <row r="76" spans="1:8" ht="9.75" customHeight="1">
      <c r="C76" s="274"/>
      <c r="D76" s="274"/>
      <c r="E76" s="274"/>
      <c r="F76" s="274"/>
      <c r="G76" s="274"/>
    </row>
    <row r="77" spans="1:8" hidden="1">
      <c r="C77" s="274"/>
      <c r="D77" s="274"/>
      <c r="E77" s="274"/>
      <c r="F77" s="274"/>
      <c r="G77" s="274"/>
    </row>
    <row r="78" spans="1:8" ht="46.8">
      <c r="C78" s="274"/>
      <c r="D78" s="273" t="s">
        <v>126</v>
      </c>
      <c r="E78" s="274"/>
      <c r="F78" s="274"/>
      <c r="G78" s="274"/>
    </row>
    <row r="79" spans="1:8" ht="26.25" customHeight="1">
      <c r="A79" s="382"/>
      <c r="B79" s="402"/>
      <c r="C79" s="402"/>
      <c r="D79" s="402"/>
      <c r="E79" s="402"/>
      <c r="F79" s="402"/>
      <c r="G79" s="402"/>
      <c r="H79" s="402"/>
    </row>
    <row r="80" spans="1:8" ht="21.75" customHeight="1">
      <c r="C80" s="366" t="s">
        <v>167</v>
      </c>
      <c r="D80" s="366"/>
      <c r="E80" s="366"/>
      <c r="F80" s="366"/>
      <c r="G80" s="366"/>
      <c r="H80" s="366"/>
    </row>
    <row r="82" spans="1:11" ht="0.75" customHeight="1"/>
    <row r="84" spans="1:11" ht="28.5" customHeight="1">
      <c r="A84" s="370" t="s">
        <v>11</v>
      </c>
      <c r="B84" s="370"/>
      <c r="C84" s="370"/>
      <c r="D84" s="370"/>
      <c r="E84" s="370"/>
      <c r="F84" s="370"/>
      <c r="G84" s="370"/>
      <c r="H84" s="370"/>
    </row>
    <row r="85" spans="1:11" ht="14.4" customHeight="1">
      <c r="A85" s="364"/>
      <c r="B85" s="364" t="s">
        <v>3</v>
      </c>
      <c r="C85" s="364"/>
      <c r="D85" s="364" t="s">
        <v>4</v>
      </c>
      <c r="E85" s="371" t="s">
        <v>5</v>
      </c>
      <c r="F85" s="371"/>
      <c r="G85" s="371"/>
      <c r="H85" s="371" t="s">
        <v>6</v>
      </c>
      <c r="I85" s="364" t="s">
        <v>108</v>
      </c>
    </row>
    <row r="86" spans="1:11" ht="41.25" customHeight="1">
      <c r="A86" s="365"/>
      <c r="B86" s="365"/>
      <c r="C86" s="365"/>
      <c r="D86" s="365"/>
      <c r="E86" s="302" t="s">
        <v>8</v>
      </c>
      <c r="F86" s="302" t="s">
        <v>9</v>
      </c>
      <c r="G86" s="302" t="s">
        <v>10</v>
      </c>
      <c r="H86" s="372"/>
      <c r="I86" s="364"/>
    </row>
    <row r="87" spans="1:11" ht="39.75" customHeight="1">
      <c r="A87" s="291"/>
      <c r="B87" s="368" t="s">
        <v>152</v>
      </c>
      <c r="C87" s="368"/>
      <c r="D87" s="325" t="s">
        <v>159</v>
      </c>
      <c r="E87" s="277">
        <f>8.13/110*10</f>
        <v>0.73909090909090913</v>
      </c>
      <c r="F87" s="277">
        <f>9.01/110*100</f>
        <v>8.1909090909090896</v>
      </c>
      <c r="G87" s="277">
        <f>10.72/100*100</f>
        <v>10.72</v>
      </c>
      <c r="H87" s="277">
        <f>157/110*100</f>
        <v>142.72727272727272</v>
      </c>
      <c r="I87" s="282">
        <v>40</v>
      </c>
    </row>
    <row r="88" spans="1:11" ht="32.25" customHeight="1">
      <c r="A88" s="291"/>
      <c r="B88" s="368" t="s">
        <v>145</v>
      </c>
      <c r="C88" s="368"/>
      <c r="D88" s="315">
        <v>150</v>
      </c>
      <c r="E88" s="277">
        <v>8.6</v>
      </c>
      <c r="F88" s="277">
        <v>4.2699999999999996</v>
      </c>
      <c r="G88" s="277">
        <v>38.64</v>
      </c>
      <c r="H88" s="277">
        <v>243.75</v>
      </c>
      <c r="I88" s="282">
        <v>20</v>
      </c>
    </row>
    <row r="89" spans="1:11" ht="34.950000000000003" customHeight="1">
      <c r="A89" s="291"/>
      <c r="B89" s="368" t="s">
        <v>149</v>
      </c>
      <c r="C89" s="368"/>
      <c r="D89" s="315">
        <v>35</v>
      </c>
      <c r="E89" s="277">
        <v>0.99</v>
      </c>
      <c r="F89" s="277">
        <v>2.4700000000000002</v>
      </c>
      <c r="G89" s="277">
        <v>4.38</v>
      </c>
      <c r="H89" s="277">
        <v>43.74</v>
      </c>
      <c r="I89" s="282">
        <v>10</v>
      </c>
    </row>
    <row r="90" spans="1:11" ht="28.2" customHeight="1">
      <c r="A90" s="291"/>
      <c r="B90" s="399" t="s">
        <v>116</v>
      </c>
      <c r="C90" s="400"/>
      <c r="D90" s="315">
        <v>180</v>
      </c>
      <c r="E90" s="277">
        <v>0.06</v>
      </c>
      <c r="F90" s="277">
        <v>0.02</v>
      </c>
      <c r="G90" s="277">
        <v>9.99</v>
      </c>
      <c r="H90" s="277">
        <v>40</v>
      </c>
      <c r="I90" s="282">
        <v>2.5</v>
      </c>
    </row>
    <row r="91" spans="1:11" ht="23.4" customHeight="1">
      <c r="A91" s="291"/>
      <c r="B91" s="368" t="s">
        <v>13</v>
      </c>
      <c r="C91" s="368"/>
      <c r="D91" s="315">
        <v>50</v>
      </c>
      <c r="E91" s="271">
        <v>2.37</v>
      </c>
      <c r="F91" s="271">
        <v>0.3</v>
      </c>
      <c r="G91" s="271">
        <v>14.49</v>
      </c>
      <c r="H91" s="271">
        <v>70.5</v>
      </c>
      <c r="I91" s="282">
        <v>3.5</v>
      </c>
    </row>
    <row r="92" spans="1:11" ht="33.75" customHeight="1">
      <c r="A92" s="291"/>
      <c r="B92" s="395"/>
      <c r="C92" s="396"/>
      <c r="D92" s="397"/>
      <c r="E92" s="271">
        <f>SUM(E87:E91)</f>
        <v>12.759090909090908</v>
      </c>
      <c r="F92" s="271">
        <f t="shared" ref="F92:I92" si="0">SUM(F87:F91)</f>
        <v>15.25090909090909</v>
      </c>
      <c r="G92" s="271">
        <f t="shared" si="0"/>
        <v>78.22</v>
      </c>
      <c r="H92" s="271">
        <f t="shared" si="0"/>
        <v>540.71727272727276</v>
      </c>
      <c r="I92" s="282">
        <f t="shared" si="0"/>
        <v>76</v>
      </c>
      <c r="K92" s="314"/>
    </row>
    <row r="93" spans="1:11" ht="39.75" customHeight="1">
      <c r="A93" s="398" t="s">
        <v>16</v>
      </c>
      <c r="B93" s="398"/>
      <c r="C93" s="398"/>
      <c r="D93" s="398"/>
      <c r="E93" s="398"/>
      <c r="F93" s="398"/>
      <c r="G93" s="398"/>
      <c r="H93" s="398"/>
    </row>
    <row r="94" spans="1:11" ht="32.25" customHeight="1">
      <c r="A94" s="292"/>
      <c r="B94" s="399" t="s">
        <v>70</v>
      </c>
      <c r="C94" s="400"/>
      <c r="D94" s="315">
        <v>200</v>
      </c>
      <c r="E94" s="271">
        <v>1.61</v>
      </c>
      <c r="F94" s="271">
        <v>4.08</v>
      </c>
      <c r="G94" s="271">
        <v>9.58</v>
      </c>
      <c r="H94" s="271">
        <v>85.8</v>
      </c>
      <c r="I94" s="282">
        <v>15</v>
      </c>
    </row>
    <row r="95" spans="1:11" ht="29.4" customHeight="1">
      <c r="A95" s="292"/>
      <c r="B95" s="399" t="s">
        <v>81</v>
      </c>
      <c r="C95" s="400"/>
      <c r="D95" s="315" t="s">
        <v>157</v>
      </c>
      <c r="E95" s="271">
        <v>12.5</v>
      </c>
      <c r="F95" s="271">
        <v>11.17</v>
      </c>
      <c r="G95" s="271">
        <v>12.9</v>
      </c>
      <c r="H95" s="271">
        <v>202</v>
      </c>
      <c r="I95" s="282">
        <v>50</v>
      </c>
    </row>
    <row r="96" spans="1:11" ht="24.75" customHeight="1">
      <c r="A96" s="292"/>
      <c r="B96" s="399" t="s">
        <v>13</v>
      </c>
      <c r="C96" s="400"/>
      <c r="D96" s="315">
        <v>50</v>
      </c>
      <c r="E96" s="271">
        <v>2.37</v>
      </c>
      <c r="F96" s="271">
        <v>0.3</v>
      </c>
      <c r="G96" s="271">
        <v>14.49</v>
      </c>
      <c r="H96" s="271">
        <v>70.5</v>
      </c>
      <c r="I96" s="282">
        <v>3.5</v>
      </c>
    </row>
    <row r="97" spans="1:11" ht="27.75" customHeight="1">
      <c r="A97" s="292"/>
      <c r="B97" s="399" t="s">
        <v>21</v>
      </c>
      <c r="C97" s="400"/>
      <c r="D97" s="315">
        <v>50</v>
      </c>
      <c r="E97" s="271">
        <v>1.98</v>
      </c>
      <c r="F97" s="271">
        <v>0.36</v>
      </c>
      <c r="G97" s="271">
        <v>10.02</v>
      </c>
      <c r="H97" s="271">
        <v>52.2</v>
      </c>
      <c r="I97" s="282">
        <v>3.5</v>
      </c>
    </row>
    <row r="98" spans="1:11" ht="18" customHeight="1">
      <c r="A98" s="292"/>
      <c r="B98" s="399" t="s">
        <v>116</v>
      </c>
      <c r="C98" s="400"/>
      <c r="D98" s="315">
        <v>180</v>
      </c>
      <c r="E98" s="271">
        <v>0.06</v>
      </c>
      <c r="F98" s="271">
        <v>0.02</v>
      </c>
      <c r="G98" s="271">
        <v>9.99</v>
      </c>
      <c r="H98" s="271">
        <v>40</v>
      </c>
      <c r="I98" s="282">
        <v>3.5</v>
      </c>
    </row>
    <row r="99" spans="1:11" ht="18">
      <c r="A99" s="292"/>
      <c r="B99" s="395"/>
      <c r="C99" s="396"/>
      <c r="D99" s="397"/>
      <c r="E99" s="271">
        <f>SUM(E94:E98)</f>
        <v>18.52</v>
      </c>
      <c r="F99" s="271">
        <f>SUM(F94:F98)</f>
        <v>15.93</v>
      </c>
      <c r="G99" s="271">
        <f>SUM(G94:G98)</f>
        <v>56.98</v>
      </c>
      <c r="H99" s="271">
        <f>SUM(H94:H98)</f>
        <v>450.5</v>
      </c>
      <c r="I99" s="282">
        <f>SUM(I94:I98)</f>
        <v>75.5</v>
      </c>
      <c r="K99" s="307"/>
    </row>
    <row r="100" spans="1:11" ht="18">
      <c r="A100" s="296"/>
      <c r="B100" s="299"/>
      <c r="C100" s="299"/>
      <c r="D100" s="296"/>
      <c r="E100" s="284"/>
      <c r="F100" s="284"/>
      <c r="G100" s="284"/>
      <c r="H100" s="284"/>
      <c r="I100" s="264"/>
    </row>
    <row r="101" spans="1:11" ht="18">
      <c r="D101" s="275" t="s">
        <v>109</v>
      </c>
    </row>
    <row r="102" spans="1:11" ht="18">
      <c r="D102" s="275"/>
    </row>
    <row r="103" spans="1:11" ht="18">
      <c r="D103" s="275" t="s">
        <v>115</v>
      </c>
    </row>
    <row r="104" spans="1:11">
      <c r="D104" s="274"/>
    </row>
    <row r="107" spans="1:11" ht="31.2">
      <c r="A107" s="319"/>
      <c r="B107" s="319"/>
      <c r="C107" s="274"/>
      <c r="D107" s="274"/>
      <c r="E107" s="274"/>
      <c r="F107" s="274"/>
      <c r="G107" s="272" t="s">
        <v>110</v>
      </c>
      <c r="H107" s="319"/>
    </row>
    <row r="108" spans="1:11" ht="31.8">
      <c r="A108" s="319"/>
      <c r="B108" s="319"/>
      <c r="C108" s="274"/>
      <c r="D108" s="383" t="s">
        <v>120</v>
      </c>
      <c r="E108" s="383"/>
      <c r="F108" s="383"/>
      <c r="G108" s="383"/>
      <c r="H108" s="383"/>
    </row>
    <row r="109" spans="1:11">
      <c r="A109" s="319"/>
      <c r="B109" s="319"/>
      <c r="C109" s="274"/>
      <c r="D109" s="274"/>
      <c r="E109" s="274"/>
      <c r="F109" s="274"/>
      <c r="G109" s="274"/>
      <c r="H109" s="319"/>
    </row>
    <row r="110" spans="1:11">
      <c r="A110" s="319"/>
      <c r="B110" s="319"/>
      <c r="C110" s="274"/>
      <c r="D110" s="274"/>
      <c r="E110" s="274"/>
      <c r="F110" s="274"/>
      <c r="G110" s="274"/>
      <c r="H110" s="319"/>
    </row>
    <row r="111" spans="1:11">
      <c r="A111" s="319"/>
      <c r="B111" s="319"/>
      <c r="C111" s="274"/>
      <c r="D111" s="274"/>
      <c r="E111" s="274"/>
      <c r="F111" s="274"/>
      <c r="G111" s="274"/>
      <c r="H111" s="319"/>
    </row>
    <row r="112" spans="1:11" ht="46.8">
      <c r="A112" s="319"/>
      <c r="B112" s="319"/>
      <c r="C112" s="389" t="s">
        <v>111</v>
      </c>
      <c r="D112" s="389"/>
      <c r="E112" s="389"/>
      <c r="F112" s="389"/>
      <c r="G112" s="274"/>
      <c r="H112" s="319"/>
    </row>
    <row r="113" spans="1:8" ht="26.4">
      <c r="A113" s="319"/>
      <c r="B113" s="382" t="s">
        <v>119</v>
      </c>
      <c r="C113" s="382"/>
      <c r="D113" s="382"/>
      <c r="E113" s="382"/>
      <c r="F113" s="382"/>
      <c r="G113" s="382"/>
      <c r="H113" s="382"/>
    </row>
    <row r="114" spans="1:8" ht="18">
      <c r="A114" s="319"/>
      <c r="B114" s="319"/>
      <c r="C114" s="366" t="s">
        <v>167</v>
      </c>
      <c r="D114" s="366"/>
      <c r="E114" s="366"/>
      <c r="F114" s="366"/>
      <c r="G114" s="366"/>
      <c r="H114" s="303"/>
    </row>
    <row r="115" spans="1:8">
      <c r="A115" s="319"/>
      <c r="B115" s="319"/>
      <c r="C115" s="319"/>
      <c r="D115" s="319"/>
      <c r="E115" s="319"/>
      <c r="F115" s="319"/>
      <c r="G115" s="319"/>
      <c r="H115" s="319"/>
    </row>
    <row r="116" spans="1:8">
      <c r="A116" s="319"/>
      <c r="B116" s="319"/>
      <c r="C116" s="319"/>
      <c r="D116" s="319"/>
      <c r="E116" s="319"/>
      <c r="F116" s="319"/>
      <c r="G116" s="319"/>
      <c r="H116" s="319"/>
    </row>
    <row r="117" spans="1:8" ht="29.4">
      <c r="A117" s="398" t="s">
        <v>16</v>
      </c>
      <c r="B117" s="398"/>
      <c r="C117" s="398"/>
      <c r="D117" s="398"/>
      <c r="E117" s="398"/>
      <c r="F117" s="398"/>
      <c r="G117" s="398"/>
      <c r="H117" s="398"/>
    </row>
    <row r="118" spans="1:8">
      <c r="A118" s="364"/>
      <c r="B118" s="364" t="s">
        <v>3</v>
      </c>
      <c r="C118" s="364"/>
      <c r="D118" s="364" t="s">
        <v>4</v>
      </c>
      <c r="E118" s="371" t="s">
        <v>5</v>
      </c>
      <c r="F118" s="371"/>
      <c r="G118" s="371"/>
      <c r="H118" s="371" t="s">
        <v>6</v>
      </c>
    </row>
    <row r="119" spans="1:8" ht="43.95" customHeight="1">
      <c r="A119" s="365"/>
      <c r="B119" s="365"/>
      <c r="C119" s="365"/>
      <c r="D119" s="365"/>
      <c r="E119" s="322" t="s">
        <v>8</v>
      </c>
      <c r="F119" s="322" t="s">
        <v>9</v>
      </c>
      <c r="G119" s="322" t="s">
        <v>10</v>
      </c>
      <c r="H119" s="372"/>
    </row>
    <row r="120" spans="1:8" ht="18" customHeight="1">
      <c r="A120" s="320"/>
      <c r="B120" s="399" t="s">
        <v>70</v>
      </c>
      <c r="C120" s="400"/>
      <c r="D120" s="327">
        <v>200</v>
      </c>
      <c r="E120" s="271">
        <v>1.61</v>
      </c>
      <c r="F120" s="271">
        <v>4.08</v>
      </c>
      <c r="G120" s="271">
        <v>9.58</v>
      </c>
      <c r="H120" s="271">
        <v>85.8</v>
      </c>
    </row>
    <row r="121" spans="1:8" ht="30.6" customHeight="1">
      <c r="A121" s="320"/>
      <c r="B121" s="399" t="s">
        <v>156</v>
      </c>
      <c r="C121" s="400"/>
      <c r="D121" s="327" t="s">
        <v>157</v>
      </c>
      <c r="E121" s="271">
        <v>12.5</v>
      </c>
      <c r="F121" s="271">
        <v>11.17</v>
      </c>
      <c r="G121" s="271">
        <v>12.9</v>
      </c>
      <c r="H121" s="271">
        <v>202</v>
      </c>
    </row>
    <row r="122" spans="1:8" ht="18" customHeight="1">
      <c r="A122" s="320"/>
      <c r="B122" s="399" t="s">
        <v>13</v>
      </c>
      <c r="C122" s="400"/>
      <c r="D122" s="327">
        <v>40</v>
      </c>
      <c r="E122" s="271">
        <v>3.16</v>
      </c>
      <c r="F122" s="271">
        <v>0.4</v>
      </c>
      <c r="G122" s="271">
        <v>19.32</v>
      </c>
      <c r="H122" s="271">
        <v>94</v>
      </c>
    </row>
    <row r="123" spans="1:8" ht="18" customHeight="1">
      <c r="A123" s="320"/>
      <c r="B123" s="399" t="s">
        <v>21</v>
      </c>
      <c r="C123" s="400"/>
      <c r="D123" s="327">
        <v>30</v>
      </c>
      <c r="E123" s="271">
        <v>1.98</v>
      </c>
      <c r="F123" s="271">
        <v>0.36</v>
      </c>
      <c r="G123" s="271">
        <v>10.02</v>
      </c>
      <c r="H123" s="271">
        <v>52.2</v>
      </c>
    </row>
    <row r="124" spans="1:8" ht="18" customHeight="1">
      <c r="A124" s="320"/>
      <c r="B124" s="399" t="s">
        <v>116</v>
      </c>
      <c r="C124" s="400"/>
      <c r="D124" s="327">
        <v>180</v>
      </c>
      <c r="E124" s="271">
        <v>0.06</v>
      </c>
      <c r="F124" s="271">
        <v>0.02</v>
      </c>
      <c r="G124" s="271">
        <v>9.99</v>
      </c>
      <c r="H124" s="271">
        <v>40</v>
      </c>
    </row>
    <row r="125" spans="1:8" ht="29.4">
      <c r="A125" s="398" t="s">
        <v>146</v>
      </c>
      <c r="B125" s="398"/>
      <c r="C125" s="398"/>
      <c r="D125" s="398"/>
      <c r="E125" s="398"/>
      <c r="F125" s="398"/>
      <c r="G125" s="398"/>
      <c r="H125" s="398"/>
    </row>
    <row r="126" spans="1:8" ht="37.200000000000003" customHeight="1">
      <c r="A126" s="320"/>
      <c r="B126" s="368" t="s">
        <v>150</v>
      </c>
      <c r="C126" s="368"/>
      <c r="D126" s="320">
        <v>120</v>
      </c>
      <c r="E126" s="271">
        <v>12.11</v>
      </c>
      <c r="F126" s="271">
        <v>13.32</v>
      </c>
      <c r="G126" s="271">
        <v>33.909999999999997</v>
      </c>
      <c r="H126" s="271">
        <v>303.60000000000002</v>
      </c>
    </row>
    <row r="127" spans="1:8" ht="29.4" customHeight="1">
      <c r="A127" s="320"/>
      <c r="B127" s="368" t="s">
        <v>49</v>
      </c>
      <c r="C127" s="368"/>
      <c r="D127" s="320">
        <v>180</v>
      </c>
      <c r="E127" s="271">
        <v>0.06</v>
      </c>
      <c r="F127" s="271">
        <v>0.02</v>
      </c>
      <c r="G127" s="271">
        <v>9.99</v>
      </c>
      <c r="H127" s="271">
        <v>40</v>
      </c>
    </row>
    <row r="128" spans="1:8" ht="18">
      <c r="A128" s="390" t="s">
        <v>125</v>
      </c>
      <c r="B128" s="391"/>
      <c r="C128" s="391"/>
      <c r="D128" s="391"/>
      <c r="E128" s="391"/>
      <c r="F128" s="392"/>
      <c r="G128" s="393" t="s">
        <v>124</v>
      </c>
      <c r="H128" s="394"/>
    </row>
    <row r="129" spans="1:8" ht="18">
      <c r="A129" s="321"/>
      <c r="B129" s="321"/>
      <c r="C129" s="321"/>
      <c r="D129" s="321"/>
      <c r="E129" s="321"/>
      <c r="F129" s="321"/>
      <c r="G129" s="323"/>
      <c r="H129" s="323"/>
    </row>
    <row r="130" spans="1:8" ht="31.95" customHeight="1">
      <c r="A130" s="321"/>
      <c r="B130" s="321"/>
      <c r="C130" s="321"/>
      <c r="D130" s="275" t="s">
        <v>109</v>
      </c>
      <c r="E130" s="284"/>
      <c r="F130" s="284"/>
      <c r="G130" s="284"/>
      <c r="H130" s="289"/>
    </row>
    <row r="131" spans="1:8" ht="31.2" customHeight="1">
      <c r="A131" s="319"/>
      <c r="B131" s="319"/>
      <c r="C131" s="319"/>
      <c r="D131" s="275" t="s">
        <v>115</v>
      </c>
      <c r="E131" s="319"/>
      <c r="F131" s="319"/>
      <c r="G131" s="319"/>
      <c r="H131" s="319"/>
    </row>
    <row r="132" spans="1:8">
      <c r="A132" s="319"/>
      <c r="B132" s="319"/>
      <c r="C132" s="319"/>
      <c r="D132" s="319"/>
      <c r="E132" s="319"/>
      <c r="F132" s="319"/>
      <c r="G132" s="319"/>
      <c r="H132" s="319"/>
    </row>
    <row r="133" spans="1:8">
      <c r="A133" s="319"/>
      <c r="B133" s="319"/>
      <c r="C133" s="319"/>
      <c r="D133" s="319"/>
      <c r="E133" s="319"/>
      <c r="F133" s="319"/>
      <c r="G133" s="319"/>
      <c r="H133" s="319"/>
    </row>
  </sheetData>
  <mergeCells count="100">
    <mergeCell ref="A128:F128"/>
    <mergeCell ref="G128:H128"/>
    <mergeCell ref="A125:H125"/>
    <mergeCell ref="B126:C126"/>
    <mergeCell ref="B127:C127"/>
    <mergeCell ref="B120:C120"/>
    <mergeCell ref="B121:C121"/>
    <mergeCell ref="B122:C122"/>
    <mergeCell ref="B123:C123"/>
    <mergeCell ref="B124:C124"/>
    <mergeCell ref="A118:A119"/>
    <mergeCell ref="B118:C119"/>
    <mergeCell ref="D118:D119"/>
    <mergeCell ref="E118:G118"/>
    <mergeCell ref="H118:H119"/>
    <mergeCell ref="D108:H108"/>
    <mergeCell ref="C112:F112"/>
    <mergeCell ref="B113:H113"/>
    <mergeCell ref="C114:G114"/>
    <mergeCell ref="A117:H117"/>
    <mergeCell ref="B58:C58"/>
    <mergeCell ref="B59:C59"/>
    <mergeCell ref="A23:H23"/>
    <mergeCell ref="B28:C28"/>
    <mergeCell ref="A29:F29"/>
    <mergeCell ref="G29:H29"/>
    <mergeCell ref="B56:C56"/>
    <mergeCell ref="B57:C57"/>
    <mergeCell ref="B19:C19"/>
    <mergeCell ref="B53:C54"/>
    <mergeCell ref="D53:D54"/>
    <mergeCell ref="E53:G53"/>
    <mergeCell ref="H53:H54"/>
    <mergeCell ref="D42:H42"/>
    <mergeCell ref="B47:H47"/>
    <mergeCell ref="C48:G48"/>
    <mergeCell ref="C46:G46"/>
    <mergeCell ref="A21:F21"/>
    <mergeCell ref="G21:H21"/>
    <mergeCell ref="A60:H60"/>
    <mergeCell ref="B61:C61"/>
    <mergeCell ref="B62:C62"/>
    <mergeCell ref="B97:C97"/>
    <mergeCell ref="B98:C98"/>
    <mergeCell ref="B63:C63"/>
    <mergeCell ref="B64:C64"/>
    <mergeCell ref="B65:C65"/>
    <mergeCell ref="B89:C89"/>
    <mergeCell ref="B90:C90"/>
    <mergeCell ref="B99:D99"/>
    <mergeCell ref="G66:H66"/>
    <mergeCell ref="A79:H79"/>
    <mergeCell ref="C80:H80"/>
    <mergeCell ref="A84:H84"/>
    <mergeCell ref="A85:A86"/>
    <mergeCell ref="B85:C86"/>
    <mergeCell ref="D85:D86"/>
    <mergeCell ref="E85:G85"/>
    <mergeCell ref="H85:H86"/>
    <mergeCell ref="A66:F66"/>
    <mergeCell ref="A93:H93"/>
    <mergeCell ref="B94:C94"/>
    <mergeCell ref="B95:C95"/>
    <mergeCell ref="B96:C96"/>
    <mergeCell ref="C11:H11"/>
    <mergeCell ref="C12:H12"/>
    <mergeCell ref="A13:H13"/>
    <mergeCell ref="I13:Q13"/>
    <mergeCell ref="J14:K15"/>
    <mergeCell ref="L14:L15"/>
    <mergeCell ref="M14:O14"/>
    <mergeCell ref="P14:P15"/>
    <mergeCell ref="A14:A15"/>
    <mergeCell ref="B14:C15"/>
    <mergeCell ref="D14:D15"/>
    <mergeCell ref="E14:G14"/>
    <mergeCell ref="H14:H15"/>
    <mergeCell ref="I14:I15"/>
    <mergeCell ref="Q14:Q15"/>
    <mergeCell ref="B16:C16"/>
    <mergeCell ref="B20:C20"/>
    <mergeCell ref="J16:K16"/>
    <mergeCell ref="J17:K17"/>
    <mergeCell ref="B55:C55"/>
    <mergeCell ref="J21:K21"/>
    <mergeCell ref="B18:C18"/>
    <mergeCell ref="B17:C17"/>
    <mergeCell ref="A52:H52"/>
    <mergeCell ref="A53:A54"/>
    <mergeCell ref="A22:H22"/>
    <mergeCell ref="B24:C24"/>
    <mergeCell ref="B25:C25"/>
    <mergeCell ref="B26:C26"/>
    <mergeCell ref="B27:C27"/>
    <mergeCell ref="J20:K20"/>
    <mergeCell ref="I85:I86"/>
    <mergeCell ref="B87:C87"/>
    <mergeCell ref="B88:C88"/>
    <mergeCell ref="B91:C91"/>
    <mergeCell ref="B92:D92"/>
  </mergeCells>
  <pageMargins left="0.7" right="0.7" top="0.75" bottom="0.75" header="0.3" footer="0.3"/>
  <pageSetup paperSize="9" scale="70" orientation="portrait" r:id="rId1"/>
  <rowBreaks count="3" manualBreakCount="3">
    <brk id="36" max="8" man="1"/>
    <brk id="70" max="8" man="1"/>
    <brk id="106" max="8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4"/>
  <sheetViews>
    <sheetView topLeftCell="A66" zoomScaleNormal="100" workbookViewId="0">
      <selection activeCell="D97" sqref="D97"/>
    </sheetView>
  </sheetViews>
  <sheetFormatPr defaultColWidth="9.109375" defaultRowHeight="14.4"/>
  <cols>
    <col min="1" max="1" width="2.6640625" style="290" customWidth="1"/>
    <col min="2" max="2" width="9.109375" style="290"/>
    <col min="3" max="3" width="27.109375" style="290" customWidth="1"/>
    <col min="4" max="4" width="9.6640625" style="290" customWidth="1"/>
    <col min="5" max="5" width="7.44140625" style="290" customWidth="1"/>
    <col min="6" max="6" width="7.33203125" style="290" customWidth="1"/>
    <col min="7" max="7" width="7.6640625" style="290" customWidth="1"/>
    <col min="8" max="8" width="9.109375" style="290" customWidth="1"/>
    <col min="9" max="9" width="8.33203125" style="290" customWidth="1"/>
    <col min="10" max="10" width="9.109375" style="290"/>
    <col min="11" max="11" width="17.6640625" style="290" customWidth="1"/>
    <col min="12" max="16384" width="9.109375" style="290"/>
  </cols>
  <sheetData>
    <row r="1" spans="1:17" hidden="1">
      <c r="I1" s="264"/>
      <c r="J1" s="264"/>
      <c r="K1" s="264"/>
      <c r="L1" s="264"/>
      <c r="M1" s="264"/>
      <c r="N1" s="264"/>
      <c r="O1" s="264"/>
      <c r="P1" s="264"/>
      <c r="Q1" s="264"/>
    </row>
    <row r="2" spans="1:17" ht="31.2" hidden="1">
      <c r="I2" s="264"/>
      <c r="J2" s="264"/>
      <c r="K2" s="264"/>
      <c r="L2" s="264"/>
      <c r="M2" s="264"/>
      <c r="N2" s="264"/>
      <c r="O2" s="265"/>
      <c r="P2" s="264"/>
      <c r="Q2" s="264"/>
    </row>
    <row r="3" spans="1:17" ht="31.8">
      <c r="I3" s="264"/>
      <c r="J3" s="264"/>
      <c r="K3" s="264"/>
      <c r="L3" s="264"/>
      <c r="M3" s="264"/>
      <c r="N3" s="264"/>
      <c r="O3" s="266"/>
      <c r="P3" s="264"/>
      <c r="Q3" s="264"/>
    </row>
    <row r="4" spans="1:17">
      <c r="I4" s="264"/>
      <c r="J4" s="264"/>
      <c r="K4" s="264"/>
      <c r="L4" s="264"/>
      <c r="M4" s="264"/>
      <c r="N4" s="264"/>
      <c r="O4" s="264"/>
      <c r="P4" s="264"/>
      <c r="Q4" s="264"/>
    </row>
    <row r="5" spans="1:17">
      <c r="I5" s="264"/>
      <c r="J5" s="264"/>
      <c r="K5" s="264"/>
      <c r="L5" s="264"/>
      <c r="M5" s="264"/>
      <c r="N5" s="264"/>
      <c r="O5" s="264"/>
      <c r="P5" s="264"/>
      <c r="Q5" s="264"/>
    </row>
    <row r="6" spans="1:17">
      <c r="I6" s="264"/>
      <c r="J6" s="264"/>
      <c r="K6" s="264"/>
      <c r="L6" s="264"/>
      <c r="M6" s="264"/>
      <c r="N6" s="264"/>
      <c r="O6" s="264"/>
      <c r="P6" s="264"/>
      <c r="Q6" s="264"/>
    </row>
    <row r="7" spans="1:17" ht="30" customHeight="1">
      <c r="I7" s="264"/>
      <c r="J7" s="264"/>
      <c r="K7" s="264"/>
      <c r="L7" s="264"/>
      <c r="M7" s="267"/>
      <c r="N7" s="264"/>
      <c r="O7" s="264"/>
      <c r="P7" s="264"/>
      <c r="Q7" s="264"/>
    </row>
    <row r="8" spans="1:17">
      <c r="I8" s="264"/>
      <c r="J8" s="264"/>
      <c r="K8" s="264"/>
      <c r="L8" s="264"/>
      <c r="M8" s="264"/>
      <c r="N8" s="264"/>
      <c r="O8" s="264"/>
      <c r="P8" s="264"/>
      <c r="Q8" s="264"/>
    </row>
    <row r="9" spans="1:17">
      <c r="I9" s="264"/>
      <c r="J9" s="264"/>
      <c r="K9" s="264"/>
      <c r="L9" s="264"/>
      <c r="M9" s="268"/>
      <c r="N9" s="264"/>
      <c r="O9" s="264"/>
      <c r="P9" s="264"/>
      <c r="Q9" s="264"/>
    </row>
    <row r="10" spans="1:17">
      <c r="I10" s="264"/>
      <c r="J10" s="264"/>
      <c r="K10" s="264"/>
      <c r="L10" s="264"/>
      <c r="M10" s="264"/>
      <c r="N10" s="264"/>
      <c r="O10" s="264"/>
      <c r="P10" s="264"/>
      <c r="Q10" s="264"/>
    </row>
    <row r="11" spans="1:17" ht="33.75" customHeight="1">
      <c r="C11" s="366" t="s">
        <v>167</v>
      </c>
      <c r="D11" s="366"/>
      <c r="E11" s="366"/>
      <c r="F11" s="366"/>
      <c r="G11" s="366"/>
      <c r="H11" s="366"/>
      <c r="I11" s="264"/>
      <c r="J11" s="264"/>
      <c r="K11" s="264"/>
      <c r="L11" s="264"/>
      <c r="M11" s="264"/>
      <c r="N11" s="264"/>
      <c r="O11" s="264"/>
      <c r="P11" s="264"/>
      <c r="Q11" s="264"/>
    </row>
    <row r="12" spans="1:17" ht="30.6" customHeight="1">
      <c r="C12" s="381" t="s">
        <v>112</v>
      </c>
      <c r="D12" s="381"/>
      <c r="E12" s="381"/>
      <c r="F12" s="381"/>
      <c r="G12" s="381"/>
      <c r="H12" s="381"/>
      <c r="I12" s="264"/>
      <c r="J12" s="264"/>
      <c r="K12" s="264"/>
      <c r="L12" s="264"/>
      <c r="M12" s="264"/>
      <c r="N12" s="264"/>
      <c r="O12" s="264"/>
      <c r="P12" s="264"/>
      <c r="Q12" s="264"/>
    </row>
    <row r="13" spans="1:17" ht="28.2" customHeight="1">
      <c r="A13" s="380" t="s">
        <v>137</v>
      </c>
      <c r="B13" s="380"/>
      <c r="C13" s="380"/>
      <c r="D13" s="380"/>
      <c r="E13" s="380"/>
      <c r="F13" s="380"/>
      <c r="G13" s="380"/>
      <c r="H13" s="380"/>
      <c r="I13" s="373"/>
      <c r="J13" s="373"/>
      <c r="K13" s="373"/>
      <c r="L13" s="373"/>
      <c r="M13" s="373"/>
      <c r="N13" s="373"/>
      <c r="O13" s="373"/>
      <c r="P13" s="373"/>
      <c r="Q13" s="373"/>
    </row>
    <row r="14" spans="1:17" ht="31.5" customHeight="1">
      <c r="A14" s="374"/>
      <c r="B14" s="375" t="s">
        <v>107</v>
      </c>
      <c r="C14" s="375"/>
      <c r="D14" s="364" t="s">
        <v>4</v>
      </c>
      <c r="E14" s="376" t="s">
        <v>5</v>
      </c>
      <c r="F14" s="376"/>
      <c r="G14" s="376"/>
      <c r="H14" s="376" t="s">
        <v>6</v>
      </c>
      <c r="I14" s="377"/>
      <c r="J14" s="373"/>
      <c r="K14" s="373"/>
      <c r="L14" s="378"/>
      <c r="M14" s="379"/>
      <c r="N14" s="379"/>
      <c r="O14" s="379"/>
      <c r="P14" s="379"/>
      <c r="Q14" s="373"/>
    </row>
    <row r="15" spans="1:17" ht="47.25" customHeight="1">
      <c r="A15" s="374"/>
      <c r="B15" s="375"/>
      <c r="C15" s="375"/>
      <c r="D15" s="364"/>
      <c r="E15" s="293" t="s">
        <v>8</v>
      </c>
      <c r="F15" s="293" t="s">
        <v>9</v>
      </c>
      <c r="G15" s="293" t="s">
        <v>10</v>
      </c>
      <c r="H15" s="376"/>
      <c r="I15" s="377"/>
      <c r="J15" s="373"/>
      <c r="K15" s="373"/>
      <c r="L15" s="378"/>
      <c r="M15" s="297"/>
      <c r="N15" s="297"/>
      <c r="O15" s="297"/>
      <c r="P15" s="379"/>
      <c r="Q15" s="373"/>
    </row>
    <row r="16" spans="1:17" ht="31.2" customHeight="1">
      <c r="A16" s="292"/>
      <c r="B16" s="399" t="s">
        <v>80</v>
      </c>
      <c r="C16" s="400"/>
      <c r="D16" s="325">
        <v>170</v>
      </c>
      <c r="E16" s="271">
        <v>11.51</v>
      </c>
      <c r="F16" s="271">
        <v>13.53</v>
      </c>
      <c r="G16" s="271">
        <v>29</v>
      </c>
      <c r="H16" s="271">
        <v>284.24</v>
      </c>
      <c r="I16" s="295"/>
      <c r="J16" s="367"/>
      <c r="K16" s="367"/>
      <c r="L16" s="295"/>
      <c r="M16" s="269"/>
      <c r="N16" s="269"/>
      <c r="O16" s="269"/>
      <c r="P16" s="269"/>
      <c r="Q16" s="270"/>
    </row>
    <row r="17" spans="1:17" ht="30.6" customHeight="1">
      <c r="A17" s="292"/>
      <c r="B17" s="368" t="s">
        <v>13</v>
      </c>
      <c r="C17" s="368"/>
      <c r="D17" s="315">
        <v>30</v>
      </c>
      <c r="E17" s="271">
        <v>2.37</v>
      </c>
      <c r="F17" s="271">
        <v>0.3</v>
      </c>
      <c r="G17" s="271">
        <v>14.49</v>
      </c>
      <c r="H17" s="271">
        <v>70.5</v>
      </c>
      <c r="I17" s="295"/>
      <c r="J17" s="298"/>
      <c r="K17" s="298"/>
      <c r="L17" s="295"/>
      <c r="M17" s="269"/>
      <c r="N17" s="269"/>
      <c r="O17" s="269"/>
      <c r="P17" s="269"/>
      <c r="Q17" s="270"/>
    </row>
    <row r="18" spans="1:17" ht="32.4" customHeight="1">
      <c r="A18" s="292"/>
      <c r="B18" s="368" t="s">
        <v>22</v>
      </c>
      <c r="C18" s="368"/>
      <c r="D18" s="292">
        <v>190</v>
      </c>
      <c r="E18" s="271">
        <v>2.85</v>
      </c>
      <c r="F18" s="271">
        <v>0.95</v>
      </c>
      <c r="G18" s="271">
        <v>39.9</v>
      </c>
      <c r="H18" s="271">
        <v>182.4</v>
      </c>
      <c r="I18" s="295"/>
      <c r="J18" s="367"/>
      <c r="K18" s="367"/>
      <c r="L18" s="295"/>
      <c r="M18" s="269"/>
      <c r="N18" s="269"/>
      <c r="O18" s="269"/>
      <c r="P18" s="269"/>
      <c r="Q18" s="270"/>
    </row>
    <row r="19" spans="1:17" ht="33.75" customHeight="1">
      <c r="A19" s="292"/>
      <c r="B19" s="368" t="s">
        <v>30</v>
      </c>
      <c r="C19" s="368"/>
      <c r="D19" s="292" t="s">
        <v>117</v>
      </c>
      <c r="E19" s="271">
        <v>0.12</v>
      </c>
      <c r="F19" s="271">
        <v>0.02</v>
      </c>
      <c r="G19" s="271">
        <v>10.199999999999999</v>
      </c>
      <c r="H19" s="271">
        <v>41</v>
      </c>
      <c r="I19" s="295"/>
      <c r="J19" s="367"/>
      <c r="K19" s="367"/>
      <c r="L19" s="295"/>
      <c r="M19" s="269"/>
      <c r="N19" s="269"/>
      <c r="O19" s="269"/>
      <c r="P19" s="269"/>
      <c r="Q19" s="270"/>
    </row>
    <row r="20" spans="1:17" ht="38.25" customHeight="1">
      <c r="A20" s="384" t="s">
        <v>129</v>
      </c>
      <c r="B20" s="384"/>
      <c r="C20" s="384"/>
      <c r="D20" s="384"/>
      <c r="E20" s="384"/>
      <c r="F20" s="384"/>
      <c r="G20" s="385" t="s">
        <v>121</v>
      </c>
      <c r="H20" s="385"/>
      <c r="I20" s="295"/>
      <c r="J20" s="367"/>
      <c r="K20" s="367"/>
      <c r="L20" s="295"/>
      <c r="M20" s="269"/>
      <c r="N20" s="269"/>
      <c r="O20" s="269"/>
      <c r="P20" s="269"/>
      <c r="Q20" s="295"/>
    </row>
    <row r="21" spans="1:17" s="308" customFormat="1" ht="25.2" customHeight="1">
      <c r="A21" s="398" t="s">
        <v>16</v>
      </c>
      <c r="B21" s="398"/>
      <c r="C21" s="398"/>
      <c r="D21" s="398"/>
      <c r="E21" s="398"/>
      <c r="F21" s="398"/>
      <c r="G21" s="398"/>
      <c r="H21" s="398"/>
      <c r="I21" s="312"/>
      <c r="J21" s="313"/>
      <c r="K21" s="313"/>
      <c r="L21" s="312"/>
      <c r="M21" s="269"/>
      <c r="N21" s="269"/>
      <c r="O21" s="269"/>
      <c r="P21" s="269"/>
      <c r="Q21" s="312"/>
    </row>
    <row r="22" spans="1:17" s="308" customFormat="1" ht="23.4" customHeight="1">
      <c r="A22" s="380" t="s">
        <v>138</v>
      </c>
      <c r="B22" s="380"/>
      <c r="C22" s="380"/>
      <c r="D22" s="380"/>
      <c r="E22" s="380"/>
      <c r="F22" s="380"/>
      <c r="G22" s="380"/>
      <c r="H22" s="380"/>
      <c r="I22" s="312"/>
      <c r="J22" s="313"/>
      <c r="K22" s="313"/>
      <c r="L22" s="312"/>
      <c r="M22" s="269"/>
      <c r="N22" s="269"/>
      <c r="O22" s="269"/>
      <c r="P22" s="269"/>
      <c r="Q22" s="312"/>
    </row>
    <row r="23" spans="1:17" s="308" customFormat="1" ht="30.6" customHeight="1">
      <c r="A23" s="309"/>
      <c r="B23" s="368" t="s">
        <v>75</v>
      </c>
      <c r="C23" s="368"/>
      <c r="D23" s="309">
        <v>200</v>
      </c>
      <c r="E23" s="271">
        <v>1.65</v>
      </c>
      <c r="F23" s="271">
        <v>4.01</v>
      </c>
      <c r="G23" s="271">
        <v>10.75</v>
      </c>
      <c r="H23" s="271">
        <v>93.6</v>
      </c>
      <c r="I23" s="312"/>
      <c r="J23" s="313"/>
      <c r="K23" s="313"/>
      <c r="L23" s="312"/>
      <c r="M23" s="269"/>
      <c r="N23" s="269"/>
      <c r="O23" s="269"/>
      <c r="P23" s="269"/>
      <c r="Q23" s="312"/>
    </row>
    <row r="24" spans="1:17" s="308" customFormat="1" ht="38.25" customHeight="1">
      <c r="A24" s="309"/>
      <c r="B24" s="368" t="s">
        <v>19</v>
      </c>
      <c r="C24" s="368"/>
      <c r="D24" s="309">
        <v>150</v>
      </c>
      <c r="E24" s="271">
        <v>6.31</v>
      </c>
      <c r="F24" s="271">
        <v>4.5</v>
      </c>
      <c r="G24" s="271">
        <v>38.85</v>
      </c>
      <c r="H24" s="306">
        <v>221.25</v>
      </c>
      <c r="I24" s="312"/>
      <c r="J24" s="313"/>
      <c r="K24" s="313"/>
      <c r="L24" s="312"/>
      <c r="M24" s="269"/>
      <c r="N24" s="269"/>
      <c r="O24" s="269"/>
      <c r="P24" s="269"/>
      <c r="Q24" s="312"/>
    </row>
    <row r="25" spans="1:17" s="308" customFormat="1" ht="32.4" customHeight="1">
      <c r="A25" s="309"/>
      <c r="B25" s="368" t="s">
        <v>160</v>
      </c>
      <c r="C25" s="368"/>
      <c r="D25" s="285">
        <v>90</v>
      </c>
      <c r="E25" s="271">
        <v>9.51</v>
      </c>
      <c r="F25" s="271">
        <v>11.08</v>
      </c>
      <c r="G25" s="271">
        <v>11.66</v>
      </c>
      <c r="H25" s="306">
        <v>184.5</v>
      </c>
      <c r="I25" s="312"/>
      <c r="J25" s="313"/>
      <c r="K25" s="313"/>
      <c r="L25" s="312"/>
      <c r="M25" s="269"/>
      <c r="N25" s="269"/>
      <c r="O25" s="269"/>
      <c r="P25" s="269"/>
      <c r="Q25" s="312"/>
    </row>
    <row r="26" spans="1:17" s="308" customFormat="1" ht="28.95" customHeight="1">
      <c r="A26" s="309"/>
      <c r="B26" s="368" t="s">
        <v>13</v>
      </c>
      <c r="C26" s="368"/>
      <c r="D26" s="309">
        <v>40</v>
      </c>
      <c r="E26" s="271">
        <v>3.16</v>
      </c>
      <c r="F26" s="271">
        <v>0.4</v>
      </c>
      <c r="G26" s="271">
        <v>19.32</v>
      </c>
      <c r="H26" s="306">
        <v>94</v>
      </c>
      <c r="I26" s="312"/>
      <c r="J26" s="313"/>
      <c r="K26" s="313"/>
      <c r="L26" s="312"/>
      <c r="M26" s="269"/>
      <c r="N26" s="269"/>
      <c r="O26" s="269"/>
      <c r="P26" s="269"/>
      <c r="Q26" s="312"/>
    </row>
    <row r="27" spans="1:17" s="308" customFormat="1" ht="27.6" customHeight="1">
      <c r="A27" s="309"/>
      <c r="B27" s="368" t="s">
        <v>21</v>
      </c>
      <c r="C27" s="368"/>
      <c r="D27" s="309">
        <v>30</v>
      </c>
      <c r="E27" s="271">
        <v>1.98</v>
      </c>
      <c r="F27" s="271">
        <v>0.36</v>
      </c>
      <c r="G27" s="271">
        <v>10.02</v>
      </c>
      <c r="H27" s="306">
        <v>52.2</v>
      </c>
      <c r="I27" s="312"/>
      <c r="J27" s="313"/>
      <c r="K27" s="313"/>
      <c r="L27" s="312"/>
      <c r="M27" s="269"/>
      <c r="N27" s="269"/>
      <c r="O27" s="269"/>
      <c r="P27" s="269"/>
      <c r="Q27" s="312"/>
    </row>
    <row r="28" spans="1:17" ht="28.95" customHeight="1">
      <c r="A28" s="309"/>
      <c r="B28" s="368" t="s">
        <v>36</v>
      </c>
      <c r="C28" s="368"/>
      <c r="D28" s="320">
        <v>180</v>
      </c>
      <c r="E28" s="271">
        <f>2.25/1000*180</f>
        <v>0.40499999999999997</v>
      </c>
      <c r="F28" s="271">
        <f>0.5/1000*180</f>
        <v>0.09</v>
      </c>
      <c r="G28" s="271">
        <f>169.95/1000*180</f>
        <v>30.590999999999998</v>
      </c>
      <c r="H28" s="271">
        <f>706/1000*180</f>
        <v>127.08</v>
      </c>
    </row>
    <row r="29" spans="1:17" ht="27" customHeight="1">
      <c r="A29" s="384" t="s">
        <v>133</v>
      </c>
      <c r="B29" s="384"/>
      <c r="C29" s="384"/>
      <c r="D29" s="384"/>
      <c r="E29" s="384"/>
      <c r="F29" s="384"/>
      <c r="G29" s="385" t="s">
        <v>121</v>
      </c>
      <c r="H29" s="385"/>
    </row>
    <row r="30" spans="1:17">
      <c r="A30" s="263"/>
      <c r="B30" s="263"/>
      <c r="C30" s="263"/>
      <c r="D30" s="263"/>
      <c r="E30" s="263"/>
      <c r="F30" s="263"/>
      <c r="G30" s="263"/>
      <c r="H30" s="263"/>
    </row>
    <row r="31" spans="1:17" ht="25.95" customHeight="1">
      <c r="A31" s="263"/>
      <c r="B31" s="263"/>
      <c r="C31" s="263"/>
      <c r="D31" s="275" t="s">
        <v>122</v>
      </c>
      <c r="E31" s="276"/>
      <c r="F31" s="263"/>
      <c r="G31" s="263"/>
      <c r="H31" s="263"/>
    </row>
    <row r="32" spans="1:17" ht="18">
      <c r="A32" s="263"/>
      <c r="B32" s="263"/>
      <c r="C32" s="263"/>
      <c r="D32" s="275"/>
      <c r="E32" s="276"/>
      <c r="F32" s="263"/>
      <c r="G32" s="263"/>
      <c r="H32" s="263"/>
    </row>
    <row r="33" spans="1:8" ht="18">
      <c r="A33" s="263"/>
      <c r="B33" s="263"/>
      <c r="C33" s="263"/>
      <c r="D33" s="275" t="s">
        <v>123</v>
      </c>
      <c r="E33" s="276"/>
      <c r="F33" s="263"/>
      <c r="G33" s="263"/>
      <c r="H33" s="263"/>
    </row>
    <row r="34" spans="1:8">
      <c r="A34" s="263"/>
      <c r="B34" s="263"/>
      <c r="C34" s="263"/>
      <c r="E34" s="263"/>
      <c r="F34" s="263"/>
      <c r="G34" s="263"/>
      <c r="H34" s="263"/>
    </row>
    <row r="35" spans="1:8">
      <c r="A35" s="263"/>
      <c r="B35" s="263"/>
      <c r="C35" s="263"/>
      <c r="E35" s="263"/>
      <c r="F35" s="263"/>
      <c r="G35" s="263"/>
      <c r="H35" s="263"/>
    </row>
    <row r="38" spans="1:8" ht="13.5" customHeight="1"/>
    <row r="39" spans="1:8" ht="9.75" hidden="1" customHeight="1"/>
    <row r="40" spans="1:8" ht="31.2">
      <c r="C40" s="274"/>
      <c r="D40" s="274"/>
      <c r="E40" s="274"/>
      <c r="F40" s="274"/>
      <c r="G40" s="272" t="s">
        <v>110</v>
      </c>
    </row>
    <row r="41" spans="1:8" ht="31.2" customHeight="1">
      <c r="C41" s="274"/>
      <c r="D41" s="383" t="s">
        <v>120</v>
      </c>
      <c r="E41" s="383"/>
      <c r="F41" s="383"/>
      <c r="G41" s="383"/>
      <c r="H41" s="383"/>
    </row>
    <row r="42" spans="1:8" ht="12" customHeight="1">
      <c r="C42" s="274"/>
      <c r="D42" s="274"/>
      <c r="E42" s="274"/>
      <c r="F42" s="274"/>
      <c r="G42" s="274"/>
    </row>
    <row r="43" spans="1:8" ht="2.25" hidden="1" customHeight="1">
      <c r="C43" s="274"/>
      <c r="D43" s="274"/>
      <c r="E43" s="274"/>
      <c r="F43" s="274"/>
      <c r="G43" s="274"/>
    </row>
    <row r="44" spans="1:8" hidden="1">
      <c r="C44" s="274"/>
      <c r="D44" s="274"/>
      <c r="E44" s="274"/>
      <c r="F44" s="274"/>
      <c r="G44" s="274"/>
    </row>
    <row r="45" spans="1:8" ht="35.25" customHeight="1">
      <c r="C45" s="389" t="s">
        <v>111</v>
      </c>
      <c r="D45" s="389"/>
      <c r="E45" s="389"/>
      <c r="F45" s="389"/>
      <c r="G45" s="389"/>
      <c r="H45" s="389"/>
    </row>
    <row r="46" spans="1:8" ht="30.75" customHeight="1">
      <c r="B46" s="382" t="s">
        <v>119</v>
      </c>
      <c r="C46" s="382"/>
      <c r="D46" s="382"/>
      <c r="E46" s="382"/>
      <c r="F46" s="382"/>
      <c r="G46" s="382"/>
      <c r="H46" s="382"/>
    </row>
    <row r="47" spans="1:8" ht="24" customHeight="1">
      <c r="C47" s="366" t="s">
        <v>167</v>
      </c>
      <c r="D47" s="366"/>
      <c r="E47" s="366"/>
      <c r="F47" s="366"/>
      <c r="G47" s="366"/>
      <c r="H47" s="366"/>
    </row>
    <row r="48" spans="1:8" ht="9" customHeight="1"/>
    <row r="49" spans="1:8" ht="3" hidden="1" customHeight="1"/>
    <row r="50" spans="1:8" hidden="1"/>
    <row r="51" spans="1:8" ht="24.75" customHeight="1">
      <c r="A51" s="370" t="s">
        <v>11</v>
      </c>
      <c r="B51" s="370"/>
      <c r="C51" s="370"/>
      <c r="D51" s="370"/>
      <c r="E51" s="370"/>
      <c r="F51" s="370"/>
      <c r="G51" s="370"/>
      <c r="H51" s="370"/>
    </row>
    <row r="52" spans="1:8" ht="22.5" customHeight="1">
      <c r="A52" s="364"/>
      <c r="B52" s="364" t="s">
        <v>3</v>
      </c>
      <c r="C52" s="364"/>
      <c r="D52" s="364" t="s">
        <v>4</v>
      </c>
      <c r="E52" s="371" t="s">
        <v>5</v>
      </c>
      <c r="F52" s="371"/>
      <c r="G52" s="371"/>
      <c r="H52" s="371" t="s">
        <v>6</v>
      </c>
    </row>
    <row r="53" spans="1:8" ht="38.25" customHeight="1">
      <c r="A53" s="364"/>
      <c r="B53" s="364"/>
      <c r="C53" s="364"/>
      <c r="D53" s="364"/>
      <c r="E53" s="301" t="s">
        <v>8</v>
      </c>
      <c r="F53" s="301" t="s">
        <v>9</v>
      </c>
      <c r="G53" s="301" t="s">
        <v>10</v>
      </c>
      <c r="H53" s="371"/>
    </row>
    <row r="54" spans="1:8" ht="34.950000000000003" customHeight="1">
      <c r="A54" s="291"/>
      <c r="B54" s="399" t="s">
        <v>80</v>
      </c>
      <c r="C54" s="400"/>
      <c r="D54" s="325">
        <v>170</v>
      </c>
      <c r="E54" s="271">
        <v>11.51</v>
      </c>
      <c r="F54" s="271">
        <v>13.53</v>
      </c>
      <c r="G54" s="271">
        <v>29</v>
      </c>
      <c r="H54" s="271">
        <v>284.24</v>
      </c>
    </row>
    <row r="55" spans="1:8" ht="27.6" customHeight="1">
      <c r="A55" s="291"/>
      <c r="B55" s="368" t="s">
        <v>13</v>
      </c>
      <c r="C55" s="368"/>
      <c r="D55" s="315">
        <v>30</v>
      </c>
      <c r="E55" s="271">
        <v>2.37</v>
      </c>
      <c r="F55" s="271">
        <v>0.3</v>
      </c>
      <c r="G55" s="271">
        <v>14.49</v>
      </c>
      <c r="H55" s="271">
        <v>70.5</v>
      </c>
    </row>
    <row r="56" spans="1:8" s="324" customFormat="1" ht="27.6" customHeight="1">
      <c r="A56" s="326"/>
      <c r="B56" s="368" t="s">
        <v>22</v>
      </c>
      <c r="C56" s="368"/>
      <c r="D56" s="325">
        <v>190</v>
      </c>
      <c r="E56" s="271">
        <v>2.85</v>
      </c>
      <c r="F56" s="271">
        <v>0.95</v>
      </c>
      <c r="G56" s="271">
        <v>39.9</v>
      </c>
      <c r="H56" s="271">
        <v>182.4</v>
      </c>
    </row>
    <row r="57" spans="1:8" ht="24.75" customHeight="1">
      <c r="A57" s="291"/>
      <c r="B57" s="368" t="s">
        <v>30</v>
      </c>
      <c r="C57" s="368"/>
      <c r="D57" s="315" t="s">
        <v>117</v>
      </c>
      <c r="E57" s="271">
        <v>0.12</v>
      </c>
      <c r="F57" s="271">
        <v>0.02</v>
      </c>
      <c r="G57" s="271">
        <v>10.199999999999999</v>
      </c>
      <c r="H57" s="271">
        <v>41</v>
      </c>
    </row>
    <row r="58" spans="1:8" ht="27.75" customHeight="1">
      <c r="A58" s="398" t="s">
        <v>16</v>
      </c>
      <c r="B58" s="398"/>
      <c r="C58" s="398"/>
      <c r="D58" s="398"/>
      <c r="E58" s="398"/>
      <c r="F58" s="398"/>
      <c r="G58" s="398"/>
      <c r="H58" s="398"/>
    </row>
    <row r="59" spans="1:8" ht="33" customHeight="1">
      <c r="A59" s="292"/>
      <c r="B59" s="368" t="s">
        <v>75</v>
      </c>
      <c r="C59" s="368"/>
      <c r="D59" s="325">
        <v>200</v>
      </c>
      <c r="E59" s="271">
        <v>1.65</v>
      </c>
      <c r="F59" s="271">
        <v>4.01</v>
      </c>
      <c r="G59" s="271">
        <v>10.75</v>
      </c>
      <c r="H59" s="271">
        <v>93.6</v>
      </c>
    </row>
    <row r="60" spans="1:8" ht="34.200000000000003" customHeight="1">
      <c r="A60" s="292"/>
      <c r="B60" s="368" t="s">
        <v>19</v>
      </c>
      <c r="C60" s="368"/>
      <c r="D60" s="325">
        <v>150</v>
      </c>
      <c r="E60" s="271">
        <v>6.31</v>
      </c>
      <c r="F60" s="271">
        <v>4.5</v>
      </c>
      <c r="G60" s="271">
        <v>38.85</v>
      </c>
      <c r="H60" s="306">
        <v>221.25</v>
      </c>
    </row>
    <row r="61" spans="1:8" ht="34.200000000000003" customHeight="1">
      <c r="A61" s="292"/>
      <c r="B61" s="368" t="s">
        <v>160</v>
      </c>
      <c r="C61" s="368"/>
      <c r="D61" s="285">
        <v>90</v>
      </c>
      <c r="E61" s="271">
        <v>9.51</v>
      </c>
      <c r="F61" s="271">
        <v>11.08</v>
      </c>
      <c r="G61" s="271">
        <v>11.66</v>
      </c>
      <c r="H61" s="306">
        <v>184.5</v>
      </c>
    </row>
    <row r="62" spans="1:8" ht="19.5" customHeight="1">
      <c r="A62" s="292"/>
      <c r="B62" s="368" t="s">
        <v>13</v>
      </c>
      <c r="C62" s="368"/>
      <c r="D62" s="325">
        <v>40</v>
      </c>
      <c r="E62" s="271">
        <v>3.16</v>
      </c>
      <c r="F62" s="271">
        <v>0.4</v>
      </c>
      <c r="G62" s="271">
        <v>19.32</v>
      </c>
      <c r="H62" s="306">
        <v>94</v>
      </c>
    </row>
    <row r="63" spans="1:8" ht="22.5" customHeight="1">
      <c r="A63" s="292"/>
      <c r="B63" s="368" t="s">
        <v>21</v>
      </c>
      <c r="C63" s="368"/>
      <c r="D63" s="325">
        <v>30</v>
      </c>
      <c r="E63" s="271">
        <v>1.98</v>
      </c>
      <c r="F63" s="271">
        <v>0.36</v>
      </c>
      <c r="G63" s="271">
        <v>10.02</v>
      </c>
      <c r="H63" s="306">
        <v>52.2</v>
      </c>
    </row>
    <row r="64" spans="1:8" ht="24.75" customHeight="1">
      <c r="A64" s="292"/>
      <c r="B64" s="368" t="s">
        <v>36</v>
      </c>
      <c r="C64" s="368"/>
      <c r="D64" s="325">
        <v>180</v>
      </c>
      <c r="E64" s="271">
        <f>2.25/1000*180</f>
        <v>0.40499999999999997</v>
      </c>
      <c r="F64" s="271">
        <f>0.5/1000*180</f>
        <v>0.09</v>
      </c>
      <c r="G64" s="271">
        <f>169.95/1000*180</f>
        <v>30.590999999999998</v>
      </c>
      <c r="H64" s="271">
        <f>706/1000*180</f>
        <v>127.08</v>
      </c>
    </row>
    <row r="65" spans="1:8" ht="35.25" customHeight="1">
      <c r="A65" s="384" t="s">
        <v>125</v>
      </c>
      <c r="B65" s="384"/>
      <c r="C65" s="384"/>
      <c r="D65" s="384"/>
      <c r="E65" s="384"/>
      <c r="F65" s="384"/>
      <c r="G65" s="385" t="s">
        <v>124</v>
      </c>
      <c r="H65" s="385"/>
    </row>
    <row r="66" spans="1:8" ht="35.25" customHeight="1">
      <c r="A66" s="300"/>
      <c r="B66" s="300"/>
      <c r="C66" s="300"/>
      <c r="D66" s="275" t="s">
        <v>109</v>
      </c>
      <c r="E66" s="284"/>
      <c r="F66" s="284"/>
      <c r="G66" s="284"/>
      <c r="H66" s="289"/>
    </row>
    <row r="67" spans="1:8" ht="49.5" customHeight="1">
      <c r="D67" s="275" t="s">
        <v>115</v>
      </c>
    </row>
    <row r="72" spans="1:8" ht="31.2">
      <c r="C72" s="274"/>
      <c r="D72" s="274"/>
      <c r="E72" s="274"/>
      <c r="F72" s="274"/>
      <c r="G72" s="272" t="s">
        <v>110</v>
      </c>
    </row>
    <row r="73" spans="1:8" ht="31.2" customHeight="1">
      <c r="C73" s="274"/>
      <c r="D73" s="304" t="s">
        <v>113</v>
      </c>
      <c r="E73" s="304"/>
      <c r="F73" s="304"/>
      <c r="G73" s="304"/>
      <c r="H73" s="304"/>
    </row>
    <row r="74" spans="1:8">
      <c r="C74" s="274"/>
      <c r="D74" s="274"/>
      <c r="E74" s="274"/>
      <c r="F74" s="274"/>
      <c r="G74" s="274"/>
    </row>
    <row r="75" spans="1:8" ht="9.75" customHeight="1">
      <c r="C75" s="274"/>
      <c r="D75" s="274"/>
      <c r="E75" s="274"/>
      <c r="F75" s="274"/>
      <c r="G75" s="274"/>
    </row>
    <row r="76" spans="1:8" hidden="1">
      <c r="C76" s="274"/>
      <c r="D76" s="274"/>
      <c r="E76" s="274"/>
      <c r="F76" s="274"/>
      <c r="G76" s="274"/>
    </row>
    <row r="77" spans="1:8" ht="46.8">
      <c r="C77" s="274"/>
      <c r="D77" s="273" t="s">
        <v>126</v>
      </c>
      <c r="E77" s="274"/>
      <c r="F77" s="274"/>
      <c r="G77" s="274"/>
    </row>
    <row r="78" spans="1:8" ht="26.25" customHeight="1">
      <c r="A78" s="382"/>
      <c r="B78" s="402"/>
      <c r="C78" s="402"/>
      <c r="D78" s="402"/>
      <c r="E78" s="402"/>
      <c r="F78" s="402"/>
      <c r="G78" s="402"/>
      <c r="H78" s="402"/>
    </row>
    <row r="79" spans="1:8" ht="21.75" customHeight="1">
      <c r="C79" s="366" t="s">
        <v>167</v>
      </c>
      <c r="D79" s="366"/>
      <c r="E79" s="366"/>
      <c r="F79" s="366"/>
      <c r="G79" s="366"/>
      <c r="H79" s="366"/>
    </row>
    <row r="81" spans="1:9" ht="0.75" customHeight="1"/>
    <row r="83" spans="1:9" ht="28.5" customHeight="1">
      <c r="A83" s="370" t="s">
        <v>11</v>
      </c>
      <c r="B83" s="370"/>
      <c r="C83" s="370"/>
      <c r="D83" s="370"/>
      <c r="E83" s="370"/>
      <c r="F83" s="370"/>
      <c r="G83" s="370"/>
      <c r="H83" s="370"/>
    </row>
    <row r="84" spans="1:9" ht="14.4" customHeight="1">
      <c r="A84" s="364"/>
      <c r="B84" s="364" t="s">
        <v>3</v>
      </c>
      <c r="C84" s="364"/>
      <c r="D84" s="364" t="s">
        <v>4</v>
      </c>
      <c r="E84" s="371" t="s">
        <v>5</v>
      </c>
      <c r="F84" s="371"/>
      <c r="G84" s="371"/>
      <c r="H84" s="371" t="s">
        <v>6</v>
      </c>
      <c r="I84" s="364" t="s">
        <v>108</v>
      </c>
    </row>
    <row r="85" spans="1:9" ht="41.25" customHeight="1">
      <c r="A85" s="364"/>
      <c r="B85" s="364"/>
      <c r="C85" s="364"/>
      <c r="D85" s="364"/>
      <c r="E85" s="301" t="s">
        <v>8</v>
      </c>
      <c r="F85" s="301" t="s">
        <v>9</v>
      </c>
      <c r="G85" s="301" t="s">
        <v>10</v>
      </c>
      <c r="H85" s="371"/>
      <c r="I85" s="364"/>
    </row>
    <row r="86" spans="1:9" ht="30" customHeight="1">
      <c r="A86" s="291"/>
      <c r="B86" s="399" t="s">
        <v>80</v>
      </c>
      <c r="C86" s="400"/>
      <c r="D86" s="325">
        <v>170</v>
      </c>
      <c r="E86" s="271">
        <v>11.51</v>
      </c>
      <c r="F86" s="271">
        <v>13.53</v>
      </c>
      <c r="G86" s="271">
        <v>29</v>
      </c>
      <c r="H86" s="271">
        <v>284.24</v>
      </c>
      <c r="I86" s="282">
        <v>30</v>
      </c>
    </row>
    <row r="87" spans="1:9" ht="27.6" customHeight="1">
      <c r="A87" s="291"/>
      <c r="B87" s="368" t="s">
        <v>13</v>
      </c>
      <c r="C87" s="368"/>
      <c r="D87" s="315">
        <v>50</v>
      </c>
      <c r="E87" s="271">
        <v>2.37</v>
      </c>
      <c r="F87" s="271">
        <v>0.3</v>
      </c>
      <c r="G87" s="271">
        <v>14.49</v>
      </c>
      <c r="H87" s="271">
        <v>70.5</v>
      </c>
      <c r="I87" s="282">
        <v>3.5</v>
      </c>
    </row>
    <row r="88" spans="1:9" ht="23.4" customHeight="1">
      <c r="A88" s="291"/>
      <c r="B88" s="368" t="s">
        <v>22</v>
      </c>
      <c r="C88" s="368"/>
      <c r="D88" s="325">
        <v>190</v>
      </c>
      <c r="E88" s="271">
        <v>2.85</v>
      </c>
      <c r="F88" s="271">
        <v>0.95</v>
      </c>
      <c r="G88" s="271">
        <v>39.9</v>
      </c>
      <c r="H88" s="271">
        <v>182.4</v>
      </c>
      <c r="I88" s="282">
        <v>35</v>
      </c>
    </row>
    <row r="89" spans="1:9" ht="24" customHeight="1">
      <c r="A89" s="291"/>
      <c r="B89" s="368" t="s">
        <v>30</v>
      </c>
      <c r="C89" s="368"/>
      <c r="D89" s="315" t="s">
        <v>117</v>
      </c>
      <c r="E89" s="271">
        <v>0.12</v>
      </c>
      <c r="F89" s="271">
        <v>0.02</v>
      </c>
      <c r="G89" s="271">
        <v>10.199999999999999</v>
      </c>
      <c r="H89" s="271">
        <v>41</v>
      </c>
      <c r="I89" s="282">
        <v>3.5</v>
      </c>
    </row>
    <row r="90" spans="1:9" ht="33.75" customHeight="1">
      <c r="A90" s="291"/>
      <c r="B90" s="364"/>
      <c r="C90" s="364"/>
      <c r="D90" s="364"/>
      <c r="E90" s="271">
        <f>SUM(E86:E89)</f>
        <v>16.850000000000001</v>
      </c>
      <c r="F90" s="271">
        <f t="shared" ref="F90:I90" si="0">SUM(F86:F89)</f>
        <v>14.799999999999999</v>
      </c>
      <c r="G90" s="271">
        <f t="shared" si="0"/>
        <v>93.59</v>
      </c>
      <c r="H90" s="271">
        <f t="shared" si="0"/>
        <v>578.14</v>
      </c>
      <c r="I90" s="282">
        <f t="shared" si="0"/>
        <v>72</v>
      </c>
    </row>
    <row r="91" spans="1:9" ht="39.75" customHeight="1">
      <c r="A91" s="398" t="s">
        <v>16</v>
      </c>
      <c r="B91" s="398"/>
      <c r="C91" s="398"/>
      <c r="D91" s="398"/>
      <c r="E91" s="398"/>
      <c r="F91" s="398"/>
      <c r="G91" s="398"/>
      <c r="H91" s="398"/>
      <c r="I91" s="282"/>
    </row>
    <row r="92" spans="1:9" ht="32.25" customHeight="1">
      <c r="A92" s="292"/>
      <c r="B92" s="368" t="s">
        <v>75</v>
      </c>
      <c r="C92" s="368"/>
      <c r="D92" s="325">
        <v>200</v>
      </c>
      <c r="E92" s="271">
        <v>1.65</v>
      </c>
      <c r="F92" s="271">
        <v>4.01</v>
      </c>
      <c r="G92" s="271">
        <v>10.75</v>
      </c>
      <c r="H92" s="271">
        <v>93.6</v>
      </c>
      <c r="I92" s="282">
        <v>10</v>
      </c>
    </row>
    <row r="93" spans="1:9" ht="29.4" customHeight="1">
      <c r="A93" s="292"/>
      <c r="B93" s="368" t="s">
        <v>19</v>
      </c>
      <c r="C93" s="368"/>
      <c r="D93" s="325">
        <v>150</v>
      </c>
      <c r="E93" s="271">
        <v>6.31</v>
      </c>
      <c r="F93" s="271">
        <v>4.5</v>
      </c>
      <c r="G93" s="271">
        <v>38.85</v>
      </c>
      <c r="H93" s="306">
        <v>221.25</v>
      </c>
      <c r="I93" s="282">
        <v>15</v>
      </c>
    </row>
    <row r="94" spans="1:9" ht="30.6" customHeight="1">
      <c r="A94" s="292"/>
      <c r="B94" s="368" t="s">
        <v>160</v>
      </c>
      <c r="C94" s="368"/>
      <c r="D94" s="285">
        <v>90</v>
      </c>
      <c r="E94" s="271">
        <v>9.51</v>
      </c>
      <c r="F94" s="271">
        <v>11.08</v>
      </c>
      <c r="G94" s="271">
        <v>11.66</v>
      </c>
      <c r="H94" s="306">
        <v>184.5</v>
      </c>
      <c r="I94" s="282">
        <v>35</v>
      </c>
    </row>
    <row r="95" spans="1:9" ht="27.75" customHeight="1">
      <c r="A95" s="292"/>
      <c r="B95" s="368" t="s">
        <v>13</v>
      </c>
      <c r="C95" s="368"/>
      <c r="D95" s="325">
        <v>50</v>
      </c>
      <c r="E95" s="271">
        <v>3.16</v>
      </c>
      <c r="F95" s="271">
        <v>0.4</v>
      </c>
      <c r="G95" s="271">
        <v>19.32</v>
      </c>
      <c r="H95" s="306">
        <v>94</v>
      </c>
      <c r="I95" s="282">
        <v>3.5</v>
      </c>
    </row>
    <row r="96" spans="1:9" ht="18" customHeight="1">
      <c r="A96" s="292"/>
      <c r="B96" s="368" t="s">
        <v>21</v>
      </c>
      <c r="C96" s="368"/>
      <c r="D96" s="325">
        <v>50</v>
      </c>
      <c r="E96" s="271">
        <v>1.98</v>
      </c>
      <c r="F96" s="271">
        <v>0.36</v>
      </c>
      <c r="G96" s="271">
        <v>10.02</v>
      </c>
      <c r="H96" s="306">
        <v>52.2</v>
      </c>
      <c r="I96" s="282">
        <v>3.5</v>
      </c>
    </row>
    <row r="97" spans="1:11" ht="18" customHeight="1">
      <c r="A97" s="292"/>
      <c r="B97" s="368" t="s">
        <v>36</v>
      </c>
      <c r="C97" s="368"/>
      <c r="D97" s="325">
        <v>180</v>
      </c>
      <c r="E97" s="271">
        <f>2.25/1000*180</f>
        <v>0.40499999999999997</v>
      </c>
      <c r="F97" s="271">
        <f>0.5/1000*180</f>
        <v>0.09</v>
      </c>
      <c r="G97" s="271">
        <f>169.95/1000*180</f>
        <v>30.590999999999998</v>
      </c>
      <c r="H97" s="271">
        <f>706/1000*180</f>
        <v>127.08</v>
      </c>
      <c r="I97" s="282">
        <v>10</v>
      </c>
    </row>
    <row r="98" spans="1:11" ht="18">
      <c r="A98" s="292"/>
      <c r="B98" s="364"/>
      <c r="C98" s="364"/>
      <c r="D98" s="364"/>
      <c r="E98" s="271">
        <f>SUM(E92:E97)</f>
        <v>23.015000000000001</v>
      </c>
      <c r="F98" s="271">
        <f t="shared" ref="F98:I98" si="1">SUM(F92:F97)</f>
        <v>20.439999999999998</v>
      </c>
      <c r="G98" s="271">
        <f t="shared" si="1"/>
        <v>121.191</v>
      </c>
      <c r="H98" s="271">
        <f t="shared" si="1"/>
        <v>772.63000000000011</v>
      </c>
      <c r="I98" s="282">
        <f t="shared" si="1"/>
        <v>77</v>
      </c>
      <c r="K98" s="307"/>
    </row>
    <row r="99" spans="1:11" ht="18">
      <c r="A99" s="296"/>
      <c r="B99" s="299"/>
      <c r="C99" s="299"/>
      <c r="D99" s="296"/>
      <c r="E99" s="284"/>
      <c r="F99" s="284"/>
      <c r="G99" s="284"/>
      <c r="H99" s="284"/>
      <c r="I99" s="264"/>
    </row>
    <row r="100" spans="1:11" ht="18">
      <c r="D100" s="275" t="s">
        <v>109</v>
      </c>
    </row>
    <row r="101" spans="1:11" ht="18">
      <c r="D101" s="275"/>
    </row>
    <row r="102" spans="1:11" ht="18">
      <c r="D102" s="275" t="s">
        <v>115</v>
      </c>
    </row>
    <row r="103" spans="1:11">
      <c r="D103" s="274"/>
    </row>
    <row r="107" spans="1:11" ht="31.2">
      <c r="A107" s="319"/>
      <c r="B107" s="319"/>
      <c r="C107" s="274"/>
      <c r="D107" s="274"/>
      <c r="E107" s="274"/>
      <c r="F107" s="274"/>
      <c r="G107" s="272" t="s">
        <v>110</v>
      </c>
      <c r="H107" s="319"/>
    </row>
    <row r="108" spans="1:11" ht="31.8">
      <c r="A108" s="319"/>
      <c r="B108" s="319"/>
      <c r="C108" s="274"/>
      <c r="D108" s="383" t="s">
        <v>120</v>
      </c>
      <c r="E108" s="383"/>
      <c r="F108" s="383"/>
      <c r="G108" s="383"/>
      <c r="H108" s="383"/>
    </row>
    <row r="109" spans="1:11">
      <c r="A109" s="319"/>
      <c r="B109" s="319"/>
      <c r="C109" s="274"/>
      <c r="D109" s="274"/>
      <c r="E109" s="274"/>
      <c r="F109" s="274"/>
      <c r="G109" s="274"/>
      <c r="H109" s="319"/>
    </row>
    <row r="110" spans="1:11">
      <c r="A110" s="319"/>
      <c r="B110" s="319"/>
      <c r="C110" s="274"/>
      <c r="D110" s="274"/>
      <c r="E110" s="274"/>
      <c r="F110" s="274"/>
      <c r="G110" s="274"/>
      <c r="H110" s="319"/>
    </row>
    <row r="111" spans="1:11">
      <c r="A111" s="319"/>
      <c r="B111" s="319"/>
      <c r="C111" s="274"/>
      <c r="D111" s="274"/>
      <c r="E111" s="274"/>
      <c r="F111" s="274"/>
      <c r="G111" s="274"/>
      <c r="H111" s="319"/>
    </row>
    <row r="112" spans="1:11" ht="46.8">
      <c r="A112" s="319"/>
      <c r="B112" s="319"/>
      <c r="C112" s="389" t="s">
        <v>111</v>
      </c>
      <c r="D112" s="389"/>
      <c r="E112" s="389"/>
      <c r="F112" s="389"/>
      <c r="G112" s="274"/>
      <c r="H112" s="319"/>
    </row>
    <row r="113" spans="1:8" ht="26.4">
      <c r="A113" s="319"/>
      <c r="B113" s="382" t="s">
        <v>119</v>
      </c>
      <c r="C113" s="382"/>
      <c r="D113" s="382"/>
      <c r="E113" s="382"/>
      <c r="F113" s="382"/>
      <c r="G113" s="382"/>
      <c r="H113" s="382"/>
    </row>
    <row r="114" spans="1:8" ht="18">
      <c r="A114" s="319"/>
      <c r="B114" s="319"/>
      <c r="C114" s="366" t="s">
        <v>167</v>
      </c>
      <c r="D114" s="366"/>
      <c r="E114" s="366"/>
      <c r="F114" s="366"/>
      <c r="G114" s="366"/>
      <c r="H114" s="303"/>
    </row>
    <row r="115" spans="1:8">
      <c r="A115" s="319"/>
      <c r="B115" s="319"/>
      <c r="C115" s="319"/>
      <c r="D115" s="319"/>
      <c r="E115" s="319"/>
      <c r="F115" s="319"/>
      <c r="G115" s="319"/>
      <c r="H115" s="319"/>
    </row>
    <row r="116" spans="1:8">
      <c r="A116" s="319"/>
      <c r="B116" s="319"/>
      <c r="C116" s="319"/>
      <c r="D116" s="319"/>
      <c r="E116" s="319"/>
      <c r="F116" s="319"/>
      <c r="G116" s="319"/>
      <c r="H116" s="319"/>
    </row>
    <row r="117" spans="1:8" ht="29.4">
      <c r="A117" s="398" t="s">
        <v>16</v>
      </c>
      <c r="B117" s="398"/>
      <c r="C117" s="398"/>
      <c r="D117" s="398"/>
      <c r="E117" s="398"/>
      <c r="F117" s="398"/>
      <c r="G117" s="398"/>
      <c r="H117" s="398"/>
    </row>
    <row r="118" spans="1:8">
      <c r="A118" s="364"/>
      <c r="B118" s="364" t="s">
        <v>3</v>
      </c>
      <c r="C118" s="364"/>
      <c r="D118" s="364" t="s">
        <v>4</v>
      </c>
      <c r="E118" s="371" t="s">
        <v>5</v>
      </c>
      <c r="F118" s="371"/>
      <c r="G118" s="371"/>
      <c r="H118" s="371" t="s">
        <v>6</v>
      </c>
    </row>
    <row r="119" spans="1:8" ht="33.6" customHeight="1">
      <c r="A119" s="365"/>
      <c r="B119" s="365"/>
      <c r="C119" s="365"/>
      <c r="D119" s="365"/>
      <c r="E119" s="322" t="s">
        <v>8</v>
      </c>
      <c r="F119" s="322" t="s">
        <v>9</v>
      </c>
      <c r="G119" s="322" t="s">
        <v>10</v>
      </c>
      <c r="H119" s="372"/>
    </row>
    <row r="120" spans="1:8" ht="29.4" customHeight="1">
      <c r="A120" s="320"/>
      <c r="B120" s="368" t="s">
        <v>75</v>
      </c>
      <c r="C120" s="368"/>
      <c r="D120" s="327">
        <v>200</v>
      </c>
      <c r="E120" s="271">
        <v>1.65</v>
      </c>
      <c r="F120" s="271">
        <v>4.01</v>
      </c>
      <c r="G120" s="271">
        <v>10.75</v>
      </c>
      <c r="H120" s="271">
        <v>93.6</v>
      </c>
    </row>
    <row r="121" spans="1:8" ht="31.95" customHeight="1">
      <c r="A121" s="320"/>
      <c r="B121" s="368" t="s">
        <v>19</v>
      </c>
      <c r="C121" s="368"/>
      <c r="D121" s="327">
        <v>150</v>
      </c>
      <c r="E121" s="271">
        <v>6.31</v>
      </c>
      <c r="F121" s="271">
        <v>4.5</v>
      </c>
      <c r="G121" s="271">
        <v>38.85</v>
      </c>
      <c r="H121" s="306">
        <v>221.25</v>
      </c>
    </row>
    <row r="122" spans="1:8" ht="34.200000000000003" customHeight="1">
      <c r="A122" s="320"/>
      <c r="B122" s="368" t="s">
        <v>160</v>
      </c>
      <c r="C122" s="368"/>
      <c r="D122" s="285">
        <v>90</v>
      </c>
      <c r="E122" s="271">
        <v>9.51</v>
      </c>
      <c r="F122" s="271">
        <v>11.08</v>
      </c>
      <c r="G122" s="271">
        <v>11.66</v>
      </c>
      <c r="H122" s="306">
        <v>184.5</v>
      </c>
    </row>
    <row r="123" spans="1:8" ht="21" customHeight="1">
      <c r="A123" s="320"/>
      <c r="B123" s="368" t="s">
        <v>13</v>
      </c>
      <c r="C123" s="368"/>
      <c r="D123" s="327">
        <v>40</v>
      </c>
      <c r="E123" s="271">
        <v>3.16</v>
      </c>
      <c r="F123" s="271">
        <v>0.4</v>
      </c>
      <c r="G123" s="271">
        <v>19.32</v>
      </c>
      <c r="H123" s="306">
        <v>94</v>
      </c>
    </row>
    <row r="124" spans="1:8" ht="21" customHeight="1">
      <c r="A124" s="320"/>
      <c r="B124" s="368" t="s">
        <v>21</v>
      </c>
      <c r="C124" s="368"/>
      <c r="D124" s="327">
        <v>30</v>
      </c>
      <c r="E124" s="271">
        <v>1.98</v>
      </c>
      <c r="F124" s="271">
        <v>0.36</v>
      </c>
      <c r="G124" s="271">
        <v>10.02</v>
      </c>
      <c r="H124" s="306">
        <v>52.2</v>
      </c>
    </row>
    <row r="125" spans="1:8" ht="18" customHeight="1">
      <c r="A125" s="320"/>
      <c r="B125" s="368" t="s">
        <v>36</v>
      </c>
      <c r="C125" s="368"/>
      <c r="D125" s="327">
        <v>180</v>
      </c>
      <c r="E125" s="271">
        <f>2.25/1000*180</f>
        <v>0.40499999999999997</v>
      </c>
      <c r="F125" s="271">
        <f>0.5/1000*180</f>
        <v>0.09</v>
      </c>
      <c r="G125" s="271">
        <f>169.95/1000*180</f>
        <v>30.590999999999998</v>
      </c>
      <c r="H125" s="271">
        <f>706/1000*180</f>
        <v>127.08</v>
      </c>
    </row>
    <row r="126" spans="1:8" ht="29.4">
      <c r="A126" s="398" t="s">
        <v>146</v>
      </c>
      <c r="B126" s="398"/>
      <c r="C126" s="398"/>
      <c r="D126" s="398"/>
      <c r="E126" s="398"/>
      <c r="F126" s="398"/>
      <c r="G126" s="398"/>
      <c r="H126" s="398"/>
    </row>
    <row r="127" spans="1:8" ht="36.6" customHeight="1">
      <c r="A127" s="320"/>
      <c r="B127" s="368" t="s">
        <v>52</v>
      </c>
      <c r="C127" s="368"/>
      <c r="D127" s="320">
        <v>100</v>
      </c>
      <c r="E127" s="271">
        <v>11.99</v>
      </c>
      <c r="F127" s="271">
        <v>10.42</v>
      </c>
      <c r="G127" s="271">
        <v>33.18</v>
      </c>
      <c r="H127" s="271">
        <v>274</v>
      </c>
    </row>
    <row r="128" spans="1:8" ht="34.200000000000003" customHeight="1">
      <c r="A128" s="320"/>
      <c r="B128" s="399" t="s">
        <v>151</v>
      </c>
      <c r="C128" s="400"/>
      <c r="D128" s="320">
        <v>180</v>
      </c>
      <c r="E128" s="271">
        <v>0.51</v>
      </c>
      <c r="F128" s="271">
        <v>0.05</v>
      </c>
      <c r="G128" s="271">
        <v>23</v>
      </c>
      <c r="H128" s="271">
        <v>92</v>
      </c>
    </row>
    <row r="129" spans="1:8" ht="18">
      <c r="A129" s="390" t="s">
        <v>125</v>
      </c>
      <c r="B129" s="391"/>
      <c r="C129" s="391"/>
      <c r="D129" s="391"/>
      <c r="E129" s="391"/>
      <c r="F129" s="392"/>
      <c r="G129" s="393" t="s">
        <v>124</v>
      </c>
      <c r="H129" s="394"/>
    </row>
    <row r="130" spans="1:8" ht="18">
      <c r="A130" s="321"/>
      <c r="B130" s="321"/>
      <c r="C130" s="321"/>
      <c r="D130" s="321"/>
      <c r="E130" s="321"/>
      <c r="F130" s="321"/>
      <c r="G130" s="323"/>
      <c r="H130" s="323"/>
    </row>
    <row r="131" spans="1:8" ht="18">
      <c r="A131" s="321"/>
      <c r="B131" s="321"/>
      <c r="C131" s="321"/>
      <c r="D131" s="275" t="s">
        <v>109</v>
      </c>
      <c r="E131" s="284"/>
      <c r="F131" s="284"/>
      <c r="G131" s="284"/>
      <c r="H131" s="289"/>
    </row>
    <row r="132" spans="1:8" ht="18">
      <c r="A132" s="319"/>
      <c r="B132" s="319"/>
      <c r="C132" s="319"/>
      <c r="D132" s="275" t="s">
        <v>115</v>
      </c>
      <c r="E132" s="319"/>
      <c r="F132" s="319"/>
      <c r="G132" s="319"/>
      <c r="H132" s="319"/>
    </row>
    <row r="133" spans="1:8">
      <c r="A133" s="319"/>
      <c r="B133" s="319"/>
      <c r="C133" s="319"/>
      <c r="D133" s="319"/>
      <c r="E133" s="319"/>
      <c r="F133" s="319"/>
      <c r="G133" s="319"/>
      <c r="H133" s="319"/>
    </row>
    <row r="134" spans="1:8">
      <c r="A134" s="319"/>
      <c r="B134" s="319"/>
      <c r="C134" s="319"/>
      <c r="D134" s="319"/>
      <c r="E134" s="319"/>
      <c r="F134" s="319"/>
      <c r="G134" s="319"/>
      <c r="H134" s="319"/>
    </row>
  </sheetData>
  <mergeCells count="101">
    <mergeCell ref="B122:C122"/>
    <mergeCell ref="B123:C123"/>
    <mergeCell ref="B124:C124"/>
    <mergeCell ref="A129:F129"/>
    <mergeCell ref="G129:H129"/>
    <mergeCell ref="B125:C125"/>
    <mergeCell ref="A126:H126"/>
    <mergeCell ref="B127:C127"/>
    <mergeCell ref="B128:C128"/>
    <mergeCell ref="C114:G114"/>
    <mergeCell ref="A117:H117"/>
    <mergeCell ref="A118:A119"/>
    <mergeCell ref="B118:C119"/>
    <mergeCell ref="D118:D119"/>
    <mergeCell ref="E118:G118"/>
    <mergeCell ref="H118:H119"/>
    <mergeCell ref="B120:C120"/>
    <mergeCell ref="B121:C121"/>
    <mergeCell ref="C47:H47"/>
    <mergeCell ref="B60:C60"/>
    <mergeCell ref="B61:C61"/>
    <mergeCell ref="B62:C62"/>
    <mergeCell ref="A51:H51"/>
    <mergeCell ref="H52:H53"/>
    <mergeCell ref="B113:H113"/>
    <mergeCell ref="B86:C86"/>
    <mergeCell ref="B88:C88"/>
    <mergeCell ref="B95:C95"/>
    <mergeCell ref="B96:C96"/>
    <mergeCell ref="B97:C97"/>
    <mergeCell ref="B98:D98"/>
    <mergeCell ref="B89:C89"/>
    <mergeCell ref="B90:D90"/>
    <mergeCell ref="A91:H91"/>
    <mergeCell ref="B92:C92"/>
    <mergeCell ref="B93:C93"/>
    <mergeCell ref="D108:H108"/>
    <mergeCell ref="C112:F112"/>
    <mergeCell ref="B87:C87"/>
    <mergeCell ref="B94:C94"/>
    <mergeCell ref="I84:I85"/>
    <mergeCell ref="A20:F20"/>
    <mergeCell ref="G20:H20"/>
    <mergeCell ref="J20:K20"/>
    <mergeCell ref="B55:C55"/>
    <mergeCell ref="D41:H41"/>
    <mergeCell ref="A21:H21"/>
    <mergeCell ref="B23:C23"/>
    <mergeCell ref="B24:C24"/>
    <mergeCell ref="B25:C25"/>
    <mergeCell ref="B26:C26"/>
    <mergeCell ref="B27:C27"/>
    <mergeCell ref="B63:C63"/>
    <mergeCell ref="B64:C64"/>
    <mergeCell ref="B52:C53"/>
    <mergeCell ref="D52:D53"/>
    <mergeCell ref="E52:G52"/>
    <mergeCell ref="B57:C57"/>
    <mergeCell ref="B54:C54"/>
    <mergeCell ref="A58:H58"/>
    <mergeCell ref="A52:A53"/>
    <mergeCell ref="B59:C59"/>
    <mergeCell ref="B56:C56"/>
    <mergeCell ref="C45:H45"/>
    <mergeCell ref="B46:H46"/>
    <mergeCell ref="C11:H11"/>
    <mergeCell ref="C12:H12"/>
    <mergeCell ref="A13:H13"/>
    <mergeCell ref="D14:D15"/>
    <mergeCell ref="E14:G14"/>
    <mergeCell ref="H14:H15"/>
    <mergeCell ref="A14:A15"/>
    <mergeCell ref="B14:C15"/>
    <mergeCell ref="A22:H22"/>
    <mergeCell ref="B28:C28"/>
    <mergeCell ref="A29:F29"/>
    <mergeCell ref="G29:H29"/>
    <mergeCell ref="B16:C16"/>
    <mergeCell ref="I13:Q13"/>
    <mergeCell ref="J14:K15"/>
    <mergeCell ref="L14:L15"/>
    <mergeCell ref="M14:O14"/>
    <mergeCell ref="P14:P15"/>
    <mergeCell ref="I14:I15"/>
    <mergeCell ref="Q14:Q15"/>
    <mergeCell ref="B18:C18"/>
    <mergeCell ref="B19:C19"/>
    <mergeCell ref="B17:C17"/>
    <mergeCell ref="J16:K16"/>
    <mergeCell ref="J18:K18"/>
    <mergeCell ref="J19:K19"/>
    <mergeCell ref="B84:C85"/>
    <mergeCell ref="D84:D85"/>
    <mergeCell ref="E84:G84"/>
    <mergeCell ref="A65:F65"/>
    <mergeCell ref="G65:H65"/>
    <mergeCell ref="A78:H78"/>
    <mergeCell ref="C79:H79"/>
    <mergeCell ref="A83:H83"/>
    <mergeCell ref="A84:A85"/>
    <mergeCell ref="H84:H85"/>
  </mergeCells>
  <pageMargins left="0.7" right="0.7" top="0.75" bottom="0.75" header="0.3" footer="0.3"/>
  <pageSetup paperSize="9" scale="92" orientation="portrait" r:id="rId1"/>
  <rowBreaks count="3" manualBreakCount="3">
    <brk id="33" max="8" man="1"/>
    <brk id="70" max="8" man="1"/>
    <brk id="105" max="8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6"/>
  <sheetViews>
    <sheetView topLeftCell="A56" zoomScaleNormal="100" workbookViewId="0">
      <selection activeCell="B121" sqref="B121:H126"/>
    </sheetView>
  </sheetViews>
  <sheetFormatPr defaultColWidth="9.109375" defaultRowHeight="14.4"/>
  <cols>
    <col min="1" max="1" width="2.6640625" style="290" customWidth="1"/>
    <col min="2" max="2" width="9.109375" style="290"/>
    <col min="3" max="3" width="27.109375" style="290" customWidth="1"/>
    <col min="4" max="4" width="9.6640625" style="290" customWidth="1"/>
    <col min="5" max="5" width="7.44140625" style="290" customWidth="1"/>
    <col min="6" max="6" width="7.33203125" style="290" customWidth="1"/>
    <col min="7" max="7" width="7.6640625" style="290" customWidth="1"/>
    <col min="8" max="8" width="9.109375" style="290" customWidth="1"/>
    <col min="9" max="9" width="8.33203125" style="290" customWidth="1"/>
    <col min="10" max="10" width="9.109375" style="290"/>
    <col min="11" max="11" width="17.6640625" style="290" customWidth="1"/>
    <col min="12" max="16384" width="9.109375" style="290"/>
  </cols>
  <sheetData>
    <row r="1" spans="1:17" hidden="1">
      <c r="I1" s="264"/>
      <c r="J1" s="264"/>
      <c r="K1" s="264"/>
      <c r="L1" s="264"/>
      <c r="M1" s="264"/>
      <c r="N1" s="264"/>
      <c r="O1" s="264"/>
      <c r="P1" s="264"/>
      <c r="Q1" s="264"/>
    </row>
    <row r="2" spans="1:17" ht="31.2" hidden="1">
      <c r="I2" s="264"/>
      <c r="J2" s="264"/>
      <c r="K2" s="264"/>
      <c r="L2" s="264"/>
      <c r="M2" s="264"/>
      <c r="N2" s="264"/>
      <c r="O2" s="265"/>
      <c r="P2" s="264"/>
      <c r="Q2" s="264"/>
    </row>
    <row r="3" spans="1:17" ht="31.8">
      <c r="I3" s="264"/>
      <c r="J3" s="264"/>
      <c r="K3" s="264"/>
      <c r="L3" s="264"/>
      <c r="M3" s="264"/>
      <c r="N3" s="264"/>
      <c r="O3" s="266"/>
      <c r="P3" s="264"/>
      <c r="Q3" s="264"/>
    </row>
    <row r="4" spans="1:17">
      <c r="I4" s="264"/>
      <c r="J4" s="264"/>
      <c r="K4" s="264"/>
      <c r="L4" s="264"/>
      <c r="M4" s="264"/>
      <c r="N4" s="264"/>
      <c r="O4" s="264"/>
      <c r="P4" s="264"/>
      <c r="Q4" s="264"/>
    </row>
    <row r="5" spans="1:17">
      <c r="I5" s="264"/>
      <c r="J5" s="264"/>
      <c r="K5" s="264"/>
      <c r="L5" s="264"/>
      <c r="M5" s="264"/>
      <c r="N5" s="264"/>
      <c r="O5" s="264"/>
      <c r="P5" s="264"/>
      <c r="Q5" s="264"/>
    </row>
    <row r="6" spans="1:17">
      <c r="I6" s="264"/>
      <c r="J6" s="264"/>
      <c r="K6" s="264"/>
      <c r="L6" s="264"/>
      <c r="M6" s="264"/>
      <c r="N6" s="264"/>
      <c r="O6" s="264"/>
      <c r="P6" s="264"/>
      <c r="Q6" s="264"/>
    </row>
    <row r="7" spans="1:17" ht="30" customHeight="1">
      <c r="I7" s="264"/>
      <c r="J7" s="264"/>
      <c r="K7" s="264"/>
      <c r="L7" s="264"/>
      <c r="M7" s="267"/>
      <c r="N7" s="264"/>
      <c r="O7" s="264"/>
      <c r="P7" s="264"/>
      <c r="Q7" s="264"/>
    </row>
    <row r="8" spans="1:17">
      <c r="I8" s="264"/>
      <c r="J8" s="264"/>
      <c r="K8" s="264"/>
      <c r="L8" s="264"/>
      <c r="M8" s="264"/>
      <c r="N8" s="264"/>
      <c r="O8" s="264"/>
      <c r="P8" s="264"/>
      <c r="Q8" s="264"/>
    </row>
    <row r="9" spans="1:17">
      <c r="I9" s="264"/>
      <c r="J9" s="264"/>
      <c r="K9" s="264"/>
      <c r="L9" s="264"/>
      <c r="M9" s="268"/>
      <c r="N9" s="264"/>
      <c r="O9" s="264"/>
      <c r="P9" s="264"/>
      <c r="Q9" s="264"/>
    </row>
    <row r="10" spans="1:17">
      <c r="I10" s="264"/>
      <c r="J10" s="264"/>
      <c r="K10" s="264"/>
      <c r="L10" s="264"/>
      <c r="M10" s="264"/>
      <c r="N10" s="264"/>
      <c r="O10" s="264"/>
      <c r="P10" s="264"/>
      <c r="Q10" s="264"/>
    </row>
    <row r="11" spans="1:17" ht="33.75" customHeight="1">
      <c r="C11" s="366" t="s">
        <v>168</v>
      </c>
      <c r="D11" s="366"/>
      <c r="E11" s="366"/>
      <c r="F11" s="366"/>
      <c r="G11" s="366"/>
      <c r="H11" s="366"/>
      <c r="I11" s="264"/>
      <c r="J11" s="264"/>
      <c r="K11" s="264"/>
      <c r="L11" s="264"/>
      <c r="M11" s="264"/>
      <c r="N11" s="264"/>
      <c r="O11" s="264"/>
      <c r="P11" s="264"/>
      <c r="Q11" s="264"/>
    </row>
    <row r="12" spans="1:17" ht="29.4" customHeight="1">
      <c r="C12" s="381" t="s">
        <v>112</v>
      </c>
      <c r="D12" s="381"/>
      <c r="E12" s="381"/>
      <c r="F12" s="381"/>
      <c r="G12" s="381"/>
      <c r="H12" s="381"/>
      <c r="I12" s="264"/>
      <c r="J12" s="264"/>
      <c r="K12" s="264"/>
      <c r="L12" s="264"/>
      <c r="M12" s="264"/>
      <c r="N12" s="264"/>
      <c r="O12" s="264"/>
      <c r="P12" s="264"/>
      <c r="Q12" s="264"/>
    </row>
    <row r="13" spans="1:17" ht="28.2" customHeight="1">
      <c r="A13" s="380" t="s">
        <v>137</v>
      </c>
      <c r="B13" s="380"/>
      <c r="C13" s="380"/>
      <c r="D13" s="380"/>
      <c r="E13" s="380"/>
      <c r="F13" s="380"/>
      <c r="G13" s="380"/>
      <c r="H13" s="380"/>
      <c r="I13" s="373"/>
      <c r="J13" s="373"/>
      <c r="K13" s="373"/>
      <c r="L13" s="373"/>
      <c r="M13" s="373"/>
      <c r="N13" s="373"/>
      <c r="O13" s="373"/>
      <c r="P13" s="373"/>
      <c r="Q13" s="373"/>
    </row>
    <row r="14" spans="1:17" ht="31.5" customHeight="1">
      <c r="A14" s="374"/>
      <c r="B14" s="375" t="s">
        <v>107</v>
      </c>
      <c r="C14" s="375"/>
      <c r="D14" s="364" t="s">
        <v>4</v>
      </c>
      <c r="E14" s="376" t="s">
        <v>5</v>
      </c>
      <c r="F14" s="376"/>
      <c r="G14" s="376"/>
      <c r="H14" s="376" t="s">
        <v>6</v>
      </c>
      <c r="I14" s="377"/>
      <c r="J14" s="373"/>
      <c r="K14" s="373"/>
      <c r="L14" s="378"/>
      <c r="M14" s="379"/>
      <c r="N14" s="379"/>
      <c r="O14" s="379"/>
      <c r="P14" s="379"/>
      <c r="Q14" s="373"/>
    </row>
    <row r="15" spans="1:17" ht="47.25" customHeight="1">
      <c r="A15" s="386"/>
      <c r="B15" s="387"/>
      <c r="C15" s="387"/>
      <c r="D15" s="365"/>
      <c r="E15" s="294" t="s">
        <v>8</v>
      </c>
      <c r="F15" s="294" t="s">
        <v>9</v>
      </c>
      <c r="G15" s="294" t="s">
        <v>10</v>
      </c>
      <c r="H15" s="388"/>
      <c r="I15" s="377"/>
      <c r="J15" s="373"/>
      <c r="K15" s="373"/>
      <c r="L15" s="378"/>
      <c r="M15" s="297"/>
      <c r="N15" s="297"/>
      <c r="O15" s="297"/>
      <c r="P15" s="379"/>
      <c r="Q15" s="373"/>
    </row>
    <row r="16" spans="1:17" ht="36" customHeight="1">
      <c r="A16" s="292"/>
      <c r="B16" s="399" t="s">
        <v>81</v>
      </c>
      <c r="C16" s="400"/>
      <c r="D16" s="320">
        <v>150</v>
      </c>
      <c r="E16" s="271">
        <v>12.5</v>
      </c>
      <c r="F16" s="271">
        <v>11.17</v>
      </c>
      <c r="G16" s="271">
        <v>12.9</v>
      </c>
      <c r="H16" s="271">
        <v>202</v>
      </c>
      <c r="I16" s="295"/>
      <c r="J16" s="367"/>
      <c r="K16" s="367"/>
      <c r="L16" s="295"/>
      <c r="M16" s="269"/>
      <c r="N16" s="269"/>
      <c r="O16" s="269"/>
      <c r="P16" s="269"/>
      <c r="Q16" s="270"/>
    </row>
    <row r="17" spans="1:17" ht="33" customHeight="1">
      <c r="A17" s="292"/>
      <c r="B17" s="399" t="s">
        <v>30</v>
      </c>
      <c r="C17" s="400"/>
      <c r="D17" s="320" t="s">
        <v>117</v>
      </c>
      <c r="E17" s="271">
        <v>0.12</v>
      </c>
      <c r="F17" s="271">
        <v>0.02</v>
      </c>
      <c r="G17" s="271">
        <v>10.199999999999999</v>
      </c>
      <c r="H17" s="271">
        <v>41</v>
      </c>
      <c r="I17" s="295"/>
      <c r="J17" s="298"/>
      <c r="K17" s="298"/>
      <c r="L17" s="295"/>
      <c r="M17" s="269"/>
      <c r="N17" s="269"/>
      <c r="O17" s="269"/>
      <c r="P17" s="269"/>
      <c r="Q17" s="270"/>
    </row>
    <row r="18" spans="1:17" ht="25.95" customHeight="1">
      <c r="A18" s="292"/>
      <c r="B18" s="399" t="s">
        <v>161</v>
      </c>
      <c r="C18" s="400"/>
      <c r="D18" s="320">
        <v>50</v>
      </c>
      <c r="E18" s="271">
        <v>3.35</v>
      </c>
      <c r="F18" s="271">
        <v>3.78</v>
      </c>
      <c r="G18" s="271">
        <v>36.03</v>
      </c>
      <c r="H18" s="271">
        <v>191.5</v>
      </c>
      <c r="I18" s="295"/>
      <c r="J18" s="298"/>
      <c r="K18" s="298"/>
      <c r="L18" s="295"/>
      <c r="M18" s="269"/>
      <c r="N18" s="269"/>
      <c r="O18" s="269"/>
      <c r="P18" s="269"/>
      <c r="Q18" s="270"/>
    </row>
    <row r="19" spans="1:17" ht="20.399999999999999" customHeight="1">
      <c r="A19" s="292"/>
      <c r="B19" s="399" t="s">
        <v>13</v>
      </c>
      <c r="C19" s="400"/>
      <c r="D19" s="320">
        <v>30</v>
      </c>
      <c r="E19" s="271">
        <v>2.37</v>
      </c>
      <c r="F19" s="271">
        <v>0.3</v>
      </c>
      <c r="G19" s="271">
        <v>14.49</v>
      </c>
      <c r="H19" s="271">
        <v>70.5</v>
      </c>
      <c r="I19" s="295"/>
      <c r="J19" s="367"/>
      <c r="K19" s="367"/>
      <c r="L19" s="295"/>
      <c r="M19" s="269"/>
      <c r="N19" s="269"/>
      <c r="O19" s="269"/>
      <c r="P19" s="269"/>
      <c r="Q19" s="270"/>
    </row>
    <row r="20" spans="1:17" ht="38.25" customHeight="1">
      <c r="A20" s="390" t="s">
        <v>129</v>
      </c>
      <c r="B20" s="391"/>
      <c r="C20" s="391"/>
      <c r="D20" s="391"/>
      <c r="E20" s="391"/>
      <c r="F20" s="392"/>
      <c r="G20" s="393" t="s">
        <v>121</v>
      </c>
      <c r="H20" s="394"/>
      <c r="I20" s="295"/>
      <c r="J20" s="367"/>
      <c r="K20" s="367"/>
      <c r="L20" s="295"/>
      <c r="M20" s="269"/>
      <c r="N20" s="269"/>
      <c r="O20" s="269"/>
      <c r="P20" s="269"/>
      <c r="Q20" s="295"/>
    </row>
    <row r="21" spans="1:17" s="308" customFormat="1" ht="26.25" customHeight="1">
      <c r="A21" s="398" t="s">
        <v>16</v>
      </c>
      <c r="B21" s="398"/>
      <c r="C21" s="398"/>
      <c r="D21" s="398"/>
      <c r="E21" s="398"/>
      <c r="F21" s="398"/>
      <c r="G21" s="398"/>
      <c r="H21" s="398"/>
      <c r="I21" s="312"/>
      <c r="J21" s="313"/>
      <c r="K21" s="313"/>
      <c r="L21" s="312"/>
      <c r="M21" s="269"/>
      <c r="N21" s="269"/>
      <c r="O21" s="269"/>
      <c r="P21" s="269"/>
      <c r="Q21" s="312"/>
    </row>
    <row r="22" spans="1:17" s="308" customFormat="1" ht="24.6" customHeight="1">
      <c r="A22" s="380" t="s">
        <v>138</v>
      </c>
      <c r="B22" s="380"/>
      <c r="C22" s="380"/>
      <c r="D22" s="380"/>
      <c r="E22" s="380"/>
      <c r="F22" s="380"/>
      <c r="G22" s="380"/>
      <c r="H22" s="380"/>
      <c r="I22" s="312"/>
      <c r="J22" s="313"/>
      <c r="K22" s="313"/>
      <c r="L22" s="312"/>
      <c r="M22" s="269"/>
      <c r="N22" s="269"/>
      <c r="O22" s="269"/>
      <c r="P22" s="269"/>
      <c r="Q22" s="312"/>
    </row>
    <row r="23" spans="1:17" s="308" customFormat="1" ht="36.6" customHeight="1">
      <c r="A23" s="309"/>
      <c r="B23" s="368" t="s">
        <v>18</v>
      </c>
      <c r="C23" s="368"/>
      <c r="D23" s="309">
        <v>200</v>
      </c>
      <c r="E23" s="271">
        <v>2.15</v>
      </c>
      <c r="F23" s="271">
        <v>2.27</v>
      </c>
      <c r="G23" s="271">
        <v>13.96</v>
      </c>
      <c r="H23" s="271">
        <v>94.6</v>
      </c>
      <c r="I23" s="312"/>
      <c r="J23" s="313"/>
      <c r="K23" s="313"/>
      <c r="L23" s="312"/>
      <c r="M23" s="269"/>
      <c r="N23" s="269"/>
      <c r="O23" s="269"/>
      <c r="P23" s="269"/>
      <c r="Q23" s="312"/>
    </row>
    <row r="24" spans="1:17" s="308" customFormat="1" ht="36" customHeight="1">
      <c r="A24" s="309"/>
      <c r="B24" s="368" t="s">
        <v>57</v>
      </c>
      <c r="C24" s="368"/>
      <c r="D24" s="309">
        <v>100</v>
      </c>
      <c r="E24" s="271">
        <v>9.75</v>
      </c>
      <c r="F24" s="271">
        <v>4.95</v>
      </c>
      <c r="G24" s="271">
        <v>3.8</v>
      </c>
      <c r="H24" s="271">
        <v>105</v>
      </c>
      <c r="I24" s="312"/>
      <c r="J24" s="313"/>
      <c r="K24" s="313"/>
      <c r="L24" s="312"/>
      <c r="M24" s="269"/>
      <c r="N24" s="269"/>
      <c r="O24" s="269"/>
      <c r="P24" s="269"/>
      <c r="Q24" s="312"/>
    </row>
    <row r="25" spans="1:17" s="314" customFormat="1" ht="22.2" customHeight="1">
      <c r="A25" s="315"/>
      <c r="B25" s="399" t="s">
        <v>19</v>
      </c>
      <c r="C25" s="400"/>
      <c r="D25" s="315">
        <v>150</v>
      </c>
      <c r="E25" s="271">
        <v>3.6044999999999998</v>
      </c>
      <c r="F25" s="271">
        <v>3.0282</v>
      </c>
      <c r="G25" s="271">
        <v>37.534500000000001</v>
      </c>
      <c r="H25" s="271">
        <v>203.55</v>
      </c>
      <c r="I25" s="318"/>
      <c r="J25" s="316"/>
      <c r="K25" s="316"/>
      <c r="L25" s="318"/>
      <c r="M25" s="269"/>
      <c r="N25" s="269"/>
      <c r="O25" s="269"/>
      <c r="P25" s="269"/>
      <c r="Q25" s="318"/>
    </row>
    <row r="26" spans="1:17" s="308" customFormat="1" ht="22.2" customHeight="1">
      <c r="A26" s="309"/>
      <c r="B26" s="368" t="s">
        <v>46</v>
      </c>
      <c r="C26" s="368"/>
      <c r="D26" s="309">
        <v>180</v>
      </c>
      <c r="E26" s="271">
        <f>1.73/1000*180</f>
        <v>0.31140000000000001</v>
      </c>
      <c r="F26" s="271">
        <f>0.45/1000*180</f>
        <v>8.1000000000000003E-2</v>
      </c>
      <c r="G26" s="271">
        <f>146.85/1000*180</f>
        <v>26.432999999999996</v>
      </c>
      <c r="H26" s="271">
        <f>602/1000*180</f>
        <v>108.36</v>
      </c>
      <c r="I26" s="312"/>
      <c r="J26" s="313"/>
      <c r="K26" s="313"/>
      <c r="L26" s="312"/>
      <c r="M26" s="269"/>
      <c r="N26" s="269"/>
      <c r="O26" s="269"/>
      <c r="P26" s="269"/>
      <c r="Q26" s="312"/>
    </row>
    <row r="27" spans="1:17" s="308" customFormat="1" ht="24" customHeight="1">
      <c r="A27" s="309"/>
      <c r="B27" s="368" t="s">
        <v>13</v>
      </c>
      <c r="C27" s="368"/>
      <c r="D27" s="320">
        <v>30</v>
      </c>
      <c r="E27" s="271">
        <v>2.37</v>
      </c>
      <c r="F27" s="271">
        <v>0.30000000000000004</v>
      </c>
      <c r="G27" s="271">
        <v>14.49</v>
      </c>
      <c r="H27" s="271">
        <v>70.5</v>
      </c>
      <c r="I27" s="312"/>
      <c r="J27" s="313"/>
      <c r="K27" s="313"/>
      <c r="L27" s="312"/>
      <c r="M27" s="269"/>
      <c r="N27" s="269"/>
      <c r="O27" s="269"/>
      <c r="P27" s="269"/>
      <c r="Q27" s="312"/>
    </row>
    <row r="28" spans="1:17" s="308" customFormat="1" ht="27" customHeight="1">
      <c r="A28" s="309"/>
      <c r="B28" s="368" t="s">
        <v>21</v>
      </c>
      <c r="C28" s="368"/>
      <c r="D28" s="309">
        <v>30</v>
      </c>
      <c r="E28" s="271">
        <v>1.98</v>
      </c>
      <c r="F28" s="271">
        <v>0.36</v>
      </c>
      <c r="G28" s="271">
        <v>10.02</v>
      </c>
      <c r="H28" s="271">
        <v>52.2</v>
      </c>
      <c r="I28" s="312"/>
      <c r="J28" s="313"/>
      <c r="K28" s="313"/>
      <c r="L28" s="312"/>
      <c r="M28" s="269"/>
      <c r="N28" s="269"/>
      <c r="O28" s="269"/>
      <c r="P28" s="269"/>
      <c r="Q28" s="312"/>
    </row>
    <row r="29" spans="1:17" ht="21.6" customHeight="1">
      <c r="A29" s="390" t="s">
        <v>136</v>
      </c>
      <c r="B29" s="391"/>
      <c r="C29" s="391"/>
      <c r="D29" s="391"/>
      <c r="E29" s="391"/>
      <c r="F29" s="392"/>
      <c r="G29" s="393" t="s">
        <v>121</v>
      </c>
      <c r="H29" s="394"/>
    </row>
    <row r="30" spans="1:17">
      <c r="A30" s="263"/>
      <c r="B30" s="263"/>
      <c r="C30" s="263"/>
      <c r="D30" s="263"/>
      <c r="E30" s="263"/>
      <c r="F30" s="263"/>
      <c r="G30" s="263"/>
      <c r="H30" s="263"/>
    </row>
    <row r="31" spans="1:17">
      <c r="A31" s="263"/>
      <c r="B31" s="263"/>
      <c r="C31" s="263"/>
      <c r="D31" s="263"/>
      <c r="E31" s="263"/>
      <c r="F31" s="263"/>
      <c r="G31" s="263"/>
      <c r="H31" s="263"/>
    </row>
    <row r="32" spans="1:17" ht="18">
      <c r="A32" s="263"/>
      <c r="B32" s="263"/>
      <c r="C32" s="263"/>
      <c r="D32" s="275" t="s">
        <v>122</v>
      </c>
      <c r="E32" s="276"/>
      <c r="F32" s="263"/>
      <c r="G32" s="263"/>
      <c r="H32" s="263"/>
    </row>
    <row r="33" spans="1:8" ht="18">
      <c r="A33" s="263"/>
      <c r="B33" s="263"/>
      <c r="C33" s="263"/>
      <c r="D33" s="275"/>
      <c r="E33" s="276"/>
      <c r="F33" s="263"/>
      <c r="G33" s="263"/>
      <c r="H33" s="263"/>
    </row>
    <row r="34" spans="1:8" ht="18">
      <c r="A34" s="263"/>
      <c r="B34" s="263"/>
      <c r="C34" s="263"/>
      <c r="D34" s="275" t="s">
        <v>123</v>
      </c>
      <c r="E34" s="276"/>
      <c r="F34" s="263"/>
      <c r="G34" s="263"/>
      <c r="H34" s="263"/>
    </row>
    <row r="35" spans="1:8">
      <c r="A35" s="263"/>
      <c r="B35" s="263"/>
      <c r="C35" s="263"/>
      <c r="E35" s="263"/>
      <c r="F35" s="263"/>
      <c r="G35" s="263"/>
      <c r="H35" s="263"/>
    </row>
    <row r="36" spans="1:8">
      <c r="A36" s="263"/>
      <c r="B36" s="263"/>
      <c r="C36" s="263"/>
      <c r="E36" s="263"/>
      <c r="F36" s="263"/>
      <c r="G36" s="263"/>
      <c r="H36" s="263"/>
    </row>
    <row r="39" spans="1:8" ht="13.5" customHeight="1"/>
    <row r="40" spans="1:8" ht="9.75" hidden="1" customHeight="1"/>
    <row r="41" spans="1:8" ht="31.2">
      <c r="C41" s="274"/>
      <c r="D41" s="274"/>
      <c r="E41" s="274"/>
      <c r="F41" s="274"/>
      <c r="G41" s="272" t="s">
        <v>110</v>
      </c>
    </row>
    <row r="42" spans="1:8" ht="31.2" customHeight="1">
      <c r="C42" s="274"/>
      <c r="D42" s="383" t="s">
        <v>120</v>
      </c>
      <c r="E42" s="383"/>
      <c r="F42" s="383"/>
      <c r="G42" s="383"/>
      <c r="H42" s="383"/>
    </row>
    <row r="43" spans="1:8" ht="12" customHeight="1">
      <c r="C43" s="274"/>
      <c r="D43" s="274"/>
      <c r="E43" s="274"/>
      <c r="F43" s="274"/>
      <c r="G43" s="274"/>
    </row>
    <row r="44" spans="1:8" ht="2.25" hidden="1" customHeight="1">
      <c r="C44" s="274"/>
      <c r="D44" s="274"/>
      <c r="E44" s="274"/>
      <c r="F44" s="274"/>
      <c r="G44" s="274"/>
    </row>
    <row r="45" spans="1:8" hidden="1">
      <c r="C45" s="274"/>
      <c r="D45" s="274"/>
      <c r="E45" s="274"/>
      <c r="F45" s="274"/>
      <c r="G45" s="274"/>
    </row>
    <row r="46" spans="1:8" ht="35.25" customHeight="1">
      <c r="C46" s="389" t="s">
        <v>111</v>
      </c>
      <c r="D46" s="389"/>
      <c r="E46" s="389"/>
      <c r="F46" s="389"/>
      <c r="G46" s="389"/>
      <c r="H46" s="389"/>
    </row>
    <row r="47" spans="1:8" ht="30.75" customHeight="1">
      <c r="B47" s="382" t="s">
        <v>119</v>
      </c>
      <c r="C47" s="382"/>
      <c r="D47" s="382"/>
      <c r="E47" s="382"/>
      <c r="F47" s="382"/>
      <c r="G47" s="382"/>
      <c r="H47" s="382"/>
    </row>
    <row r="48" spans="1:8" ht="24" customHeight="1">
      <c r="C48" s="366" t="s">
        <v>168</v>
      </c>
      <c r="D48" s="366"/>
      <c r="E48" s="366"/>
      <c r="F48" s="366"/>
      <c r="G48" s="366"/>
      <c r="H48" s="366"/>
    </row>
    <row r="49" spans="1:9" ht="9" customHeight="1"/>
    <row r="50" spans="1:9" ht="3" hidden="1" customHeight="1"/>
    <row r="51" spans="1:9" hidden="1"/>
    <row r="52" spans="1:9" ht="24.75" customHeight="1">
      <c r="A52" s="370" t="s">
        <v>11</v>
      </c>
      <c r="B52" s="370"/>
      <c r="C52" s="370"/>
      <c r="D52" s="370"/>
      <c r="E52" s="370"/>
      <c r="F52" s="370"/>
      <c r="G52" s="370"/>
      <c r="H52" s="370"/>
    </row>
    <row r="53" spans="1:9" ht="22.5" customHeight="1">
      <c r="A53" s="364"/>
      <c r="B53" s="364" t="s">
        <v>3</v>
      </c>
      <c r="C53" s="364"/>
      <c r="D53" s="364" t="s">
        <v>4</v>
      </c>
      <c r="E53" s="371" t="s">
        <v>5</v>
      </c>
      <c r="F53" s="371"/>
      <c r="G53" s="371"/>
      <c r="H53" s="371" t="s">
        <v>6</v>
      </c>
    </row>
    <row r="54" spans="1:9" ht="38.25" customHeight="1">
      <c r="A54" s="365"/>
      <c r="B54" s="365"/>
      <c r="C54" s="365"/>
      <c r="D54" s="365"/>
      <c r="E54" s="302" t="s">
        <v>8</v>
      </c>
      <c r="F54" s="302" t="s">
        <v>9</v>
      </c>
      <c r="G54" s="302" t="s">
        <v>10</v>
      </c>
      <c r="H54" s="372"/>
    </row>
    <row r="55" spans="1:9" ht="33.6" customHeight="1">
      <c r="A55" s="291"/>
      <c r="B55" s="399" t="s">
        <v>81</v>
      </c>
      <c r="C55" s="400"/>
      <c r="D55" s="325">
        <v>150</v>
      </c>
      <c r="E55" s="271">
        <v>12.5</v>
      </c>
      <c r="F55" s="271">
        <v>11.17</v>
      </c>
      <c r="G55" s="271">
        <v>12.9</v>
      </c>
      <c r="H55" s="271">
        <v>202</v>
      </c>
      <c r="I55" s="324"/>
    </row>
    <row r="56" spans="1:9" s="324" customFormat="1" ht="33.6" customHeight="1">
      <c r="A56" s="326"/>
      <c r="B56" s="399" t="s">
        <v>30</v>
      </c>
      <c r="C56" s="400"/>
      <c r="D56" s="325" t="s">
        <v>117</v>
      </c>
      <c r="E56" s="271">
        <v>0.12</v>
      </c>
      <c r="F56" s="271">
        <v>0.02</v>
      </c>
      <c r="G56" s="271">
        <v>10.199999999999999</v>
      </c>
      <c r="H56" s="271">
        <v>41</v>
      </c>
    </row>
    <row r="57" spans="1:9" ht="35.25" customHeight="1">
      <c r="A57" s="291"/>
      <c r="B57" s="399" t="s">
        <v>161</v>
      </c>
      <c r="C57" s="400"/>
      <c r="D57" s="325">
        <v>50</v>
      </c>
      <c r="E57" s="271">
        <v>3.35</v>
      </c>
      <c r="F57" s="271">
        <v>3.78</v>
      </c>
      <c r="G57" s="271">
        <v>36.03</v>
      </c>
      <c r="H57" s="271">
        <v>191.5</v>
      </c>
      <c r="I57" s="324"/>
    </row>
    <row r="58" spans="1:9" ht="24.75" customHeight="1">
      <c r="A58" s="291"/>
      <c r="B58" s="399" t="s">
        <v>13</v>
      </c>
      <c r="C58" s="400"/>
      <c r="D58" s="325">
        <v>30</v>
      </c>
      <c r="E58" s="271">
        <v>2.37</v>
      </c>
      <c r="F58" s="271">
        <v>0.3</v>
      </c>
      <c r="G58" s="271">
        <v>14.49</v>
      </c>
      <c r="H58" s="271">
        <v>70.5</v>
      </c>
      <c r="I58" s="324"/>
    </row>
    <row r="59" spans="1:9" ht="27.75" customHeight="1">
      <c r="A59" s="398" t="s">
        <v>16</v>
      </c>
      <c r="B59" s="398"/>
      <c r="C59" s="398"/>
      <c r="D59" s="398"/>
      <c r="E59" s="398"/>
      <c r="F59" s="398"/>
      <c r="G59" s="398"/>
      <c r="H59" s="398"/>
    </row>
    <row r="60" spans="1:9" ht="33.6" customHeight="1">
      <c r="A60" s="292"/>
      <c r="B60" s="368" t="s">
        <v>18</v>
      </c>
      <c r="C60" s="368"/>
      <c r="D60" s="325">
        <v>200</v>
      </c>
      <c r="E60" s="271">
        <v>2.15</v>
      </c>
      <c r="F60" s="271">
        <v>2.27</v>
      </c>
      <c r="G60" s="271">
        <v>13.96</v>
      </c>
      <c r="H60" s="271">
        <v>94.6</v>
      </c>
    </row>
    <row r="61" spans="1:9" ht="39.6" customHeight="1">
      <c r="A61" s="292"/>
      <c r="B61" s="368" t="s">
        <v>57</v>
      </c>
      <c r="C61" s="368"/>
      <c r="D61" s="325">
        <v>100</v>
      </c>
      <c r="E61" s="271">
        <v>9.75</v>
      </c>
      <c r="F61" s="271">
        <v>4.95</v>
      </c>
      <c r="G61" s="271">
        <v>3.8</v>
      </c>
      <c r="H61" s="271">
        <v>105</v>
      </c>
    </row>
    <row r="62" spans="1:9" s="314" customFormat="1" ht="24" customHeight="1">
      <c r="A62" s="315"/>
      <c r="B62" s="399" t="s">
        <v>19</v>
      </c>
      <c r="C62" s="400"/>
      <c r="D62" s="325">
        <v>150</v>
      </c>
      <c r="E62" s="271">
        <v>3.6044999999999998</v>
      </c>
      <c r="F62" s="271">
        <v>3.0282</v>
      </c>
      <c r="G62" s="271">
        <v>37.534500000000001</v>
      </c>
      <c r="H62" s="271">
        <v>203.55</v>
      </c>
    </row>
    <row r="63" spans="1:9" ht="20.399999999999999" customHeight="1">
      <c r="A63" s="292"/>
      <c r="B63" s="368" t="s">
        <v>46</v>
      </c>
      <c r="C63" s="368"/>
      <c r="D63" s="325">
        <v>180</v>
      </c>
      <c r="E63" s="271">
        <f>1.73/1000*180</f>
        <v>0.31140000000000001</v>
      </c>
      <c r="F63" s="271">
        <f>0.45/1000*180</f>
        <v>8.1000000000000003E-2</v>
      </c>
      <c r="G63" s="271">
        <f>146.85/1000*180</f>
        <v>26.432999999999996</v>
      </c>
      <c r="H63" s="271">
        <f>602/1000*180</f>
        <v>108.36</v>
      </c>
    </row>
    <row r="64" spans="1:9" ht="19.5" customHeight="1">
      <c r="A64" s="292"/>
      <c r="B64" s="368" t="s">
        <v>13</v>
      </c>
      <c r="C64" s="368"/>
      <c r="D64" s="325">
        <v>30</v>
      </c>
      <c r="E64" s="271">
        <v>2.37</v>
      </c>
      <c r="F64" s="271">
        <v>0.30000000000000004</v>
      </c>
      <c r="G64" s="271">
        <v>14.49</v>
      </c>
      <c r="H64" s="271">
        <v>70.5</v>
      </c>
    </row>
    <row r="65" spans="1:8" ht="22.5" customHeight="1">
      <c r="A65" s="292"/>
      <c r="B65" s="368" t="s">
        <v>21</v>
      </c>
      <c r="C65" s="368"/>
      <c r="D65" s="325">
        <v>30</v>
      </c>
      <c r="E65" s="271">
        <v>1.98</v>
      </c>
      <c r="F65" s="271">
        <v>0.36</v>
      </c>
      <c r="G65" s="271">
        <v>10.02</v>
      </c>
      <c r="H65" s="271">
        <v>52.2</v>
      </c>
    </row>
    <row r="66" spans="1:8" ht="35.25" customHeight="1">
      <c r="A66" s="390" t="s">
        <v>125</v>
      </c>
      <c r="B66" s="391"/>
      <c r="C66" s="391"/>
      <c r="D66" s="391"/>
      <c r="E66" s="391"/>
      <c r="F66" s="392"/>
      <c r="G66" s="393" t="s">
        <v>124</v>
      </c>
      <c r="H66" s="394"/>
    </row>
    <row r="67" spans="1:8" ht="35.25" customHeight="1">
      <c r="A67" s="300"/>
      <c r="B67" s="300"/>
      <c r="C67" s="300"/>
      <c r="D67" s="275" t="s">
        <v>109</v>
      </c>
      <c r="E67" s="284"/>
      <c r="F67" s="284"/>
      <c r="G67" s="284"/>
      <c r="H67" s="289"/>
    </row>
    <row r="68" spans="1:8" ht="49.5" customHeight="1">
      <c r="D68" s="275" t="s">
        <v>115</v>
      </c>
    </row>
    <row r="73" spans="1:8" ht="31.2">
      <c r="C73" s="274"/>
      <c r="D73" s="274"/>
      <c r="E73" s="274"/>
      <c r="F73" s="274"/>
      <c r="G73" s="272" t="s">
        <v>110</v>
      </c>
    </row>
    <row r="74" spans="1:8" ht="31.2" customHeight="1">
      <c r="C74" s="274"/>
      <c r="D74" s="304" t="s">
        <v>113</v>
      </c>
      <c r="E74" s="304"/>
      <c r="F74" s="304"/>
      <c r="G74" s="304"/>
      <c r="H74" s="304"/>
    </row>
    <row r="75" spans="1:8">
      <c r="C75" s="274"/>
      <c r="D75" s="274"/>
      <c r="E75" s="274"/>
      <c r="F75" s="274"/>
      <c r="G75" s="274"/>
    </row>
    <row r="76" spans="1:8" ht="9.75" customHeight="1">
      <c r="C76" s="274"/>
      <c r="D76" s="274"/>
      <c r="E76" s="274"/>
      <c r="F76" s="274"/>
      <c r="G76" s="274"/>
    </row>
    <row r="77" spans="1:8" hidden="1">
      <c r="C77" s="274"/>
      <c r="D77" s="274"/>
      <c r="E77" s="274"/>
      <c r="F77" s="274"/>
      <c r="G77" s="274"/>
    </row>
    <row r="78" spans="1:8" ht="46.8">
      <c r="C78" s="274"/>
      <c r="D78" s="273" t="s">
        <v>126</v>
      </c>
      <c r="E78" s="274"/>
      <c r="F78" s="274"/>
      <c r="G78" s="274"/>
    </row>
    <row r="79" spans="1:8" ht="26.25" customHeight="1">
      <c r="A79" s="382"/>
      <c r="B79" s="402"/>
      <c r="C79" s="402"/>
      <c r="D79" s="402"/>
      <c r="E79" s="402"/>
      <c r="F79" s="402"/>
      <c r="G79" s="402"/>
      <c r="H79" s="402"/>
    </row>
    <row r="80" spans="1:8" ht="21.75" customHeight="1">
      <c r="C80" s="366" t="s">
        <v>168</v>
      </c>
      <c r="D80" s="366"/>
      <c r="E80" s="366"/>
      <c r="F80" s="366"/>
      <c r="G80" s="366"/>
      <c r="H80" s="366"/>
    </row>
    <row r="82" spans="1:9" ht="0.75" customHeight="1"/>
    <row r="84" spans="1:9" ht="28.5" customHeight="1">
      <c r="A84" s="370" t="s">
        <v>11</v>
      </c>
      <c r="B84" s="370"/>
      <c r="C84" s="370"/>
      <c r="D84" s="370"/>
      <c r="E84" s="370"/>
      <c r="F84" s="370"/>
      <c r="G84" s="370"/>
      <c r="H84" s="370"/>
    </row>
    <row r="85" spans="1:9" ht="14.4" customHeight="1">
      <c r="A85" s="364"/>
      <c r="B85" s="364" t="s">
        <v>3</v>
      </c>
      <c r="C85" s="364"/>
      <c r="D85" s="364" t="s">
        <v>4</v>
      </c>
      <c r="E85" s="371" t="s">
        <v>5</v>
      </c>
      <c r="F85" s="371"/>
      <c r="G85" s="371"/>
      <c r="H85" s="371" t="s">
        <v>6</v>
      </c>
      <c r="I85" s="364" t="s">
        <v>108</v>
      </c>
    </row>
    <row r="86" spans="1:9" ht="41.25" customHeight="1">
      <c r="A86" s="365"/>
      <c r="B86" s="365"/>
      <c r="C86" s="365"/>
      <c r="D86" s="365"/>
      <c r="E86" s="302" t="s">
        <v>8</v>
      </c>
      <c r="F86" s="302" t="s">
        <v>9</v>
      </c>
      <c r="G86" s="302" t="s">
        <v>10</v>
      </c>
      <c r="H86" s="372"/>
      <c r="I86" s="364"/>
    </row>
    <row r="87" spans="1:9" ht="46.5" customHeight="1">
      <c r="A87" s="291"/>
      <c r="B87" s="399" t="s">
        <v>81</v>
      </c>
      <c r="C87" s="400"/>
      <c r="D87" s="325">
        <v>150</v>
      </c>
      <c r="E87" s="271">
        <v>12.5</v>
      </c>
      <c r="F87" s="271">
        <v>11.17</v>
      </c>
      <c r="G87" s="271">
        <v>12.9</v>
      </c>
      <c r="H87" s="271">
        <v>202</v>
      </c>
      <c r="I87" s="282">
        <v>50</v>
      </c>
    </row>
    <row r="88" spans="1:9" ht="27.6" customHeight="1">
      <c r="A88" s="291"/>
      <c r="B88" s="399" t="s">
        <v>30</v>
      </c>
      <c r="C88" s="400"/>
      <c r="D88" s="325" t="s">
        <v>117</v>
      </c>
      <c r="E88" s="271">
        <v>0.12</v>
      </c>
      <c r="F88" s="271">
        <v>0.02</v>
      </c>
      <c r="G88" s="271">
        <v>10.199999999999999</v>
      </c>
      <c r="H88" s="271">
        <v>41</v>
      </c>
      <c r="I88" s="282">
        <v>3.5</v>
      </c>
    </row>
    <row r="89" spans="1:9" ht="27" customHeight="1">
      <c r="A89" s="291"/>
      <c r="B89" s="399" t="s">
        <v>161</v>
      </c>
      <c r="C89" s="400"/>
      <c r="D89" s="325">
        <v>50</v>
      </c>
      <c r="E89" s="271">
        <v>3.35</v>
      </c>
      <c r="F89" s="271">
        <v>3.78</v>
      </c>
      <c r="G89" s="271">
        <v>36.03</v>
      </c>
      <c r="H89" s="271">
        <v>191.5</v>
      </c>
      <c r="I89" s="282">
        <v>15</v>
      </c>
    </row>
    <row r="90" spans="1:9" ht="25.2" customHeight="1">
      <c r="A90" s="291"/>
      <c r="B90" s="399" t="s">
        <v>13</v>
      </c>
      <c r="C90" s="400"/>
      <c r="D90" s="325">
        <v>30</v>
      </c>
      <c r="E90" s="271">
        <v>2.37</v>
      </c>
      <c r="F90" s="271">
        <v>0.3</v>
      </c>
      <c r="G90" s="271">
        <v>14.49</v>
      </c>
      <c r="H90" s="271">
        <v>70.5</v>
      </c>
      <c r="I90" s="282">
        <v>3.5</v>
      </c>
    </row>
    <row r="91" spans="1:9" ht="33.75" customHeight="1">
      <c r="A91" s="291"/>
      <c r="B91" s="395"/>
      <c r="C91" s="396"/>
      <c r="D91" s="397"/>
      <c r="E91" s="271">
        <f>SUM(E87:E90)</f>
        <v>18.34</v>
      </c>
      <c r="F91" s="271">
        <f>SUM(F87:F90)</f>
        <v>15.27</v>
      </c>
      <c r="G91" s="271">
        <f>SUM(G87:G90)</f>
        <v>73.62</v>
      </c>
      <c r="H91" s="271">
        <f>SUM(H87:H90)</f>
        <v>505</v>
      </c>
      <c r="I91" s="282">
        <f>SUM(I87:I90)</f>
        <v>72</v>
      </c>
    </row>
    <row r="92" spans="1:9" ht="39.75" customHeight="1">
      <c r="A92" s="398" t="s">
        <v>16</v>
      </c>
      <c r="B92" s="398"/>
      <c r="C92" s="398"/>
      <c r="D92" s="398"/>
      <c r="E92" s="398"/>
      <c r="F92" s="398"/>
      <c r="G92" s="398"/>
      <c r="H92" s="398"/>
    </row>
    <row r="93" spans="1:9" ht="32.25" customHeight="1">
      <c r="A93" s="292"/>
      <c r="B93" s="368" t="s">
        <v>18</v>
      </c>
      <c r="C93" s="368"/>
      <c r="D93" s="325">
        <v>200</v>
      </c>
      <c r="E93" s="271">
        <v>2.15</v>
      </c>
      <c r="F93" s="271">
        <v>2.27</v>
      </c>
      <c r="G93" s="271">
        <v>13.96</v>
      </c>
      <c r="H93" s="271">
        <v>94.6</v>
      </c>
      <c r="I93" s="282">
        <v>15</v>
      </c>
    </row>
    <row r="94" spans="1:9" ht="33.6" customHeight="1">
      <c r="A94" s="292"/>
      <c r="B94" s="368" t="s">
        <v>57</v>
      </c>
      <c r="C94" s="368"/>
      <c r="D94" s="325">
        <v>100</v>
      </c>
      <c r="E94" s="271">
        <v>9.75</v>
      </c>
      <c r="F94" s="271">
        <v>4.95</v>
      </c>
      <c r="G94" s="271">
        <v>3.8</v>
      </c>
      <c r="H94" s="271">
        <v>105</v>
      </c>
      <c r="I94" s="282">
        <v>40</v>
      </c>
    </row>
    <row r="95" spans="1:9" s="314" customFormat="1" ht="33.6" customHeight="1">
      <c r="A95" s="315"/>
      <c r="B95" s="399" t="s">
        <v>162</v>
      </c>
      <c r="C95" s="400"/>
      <c r="D95" s="325">
        <v>150</v>
      </c>
      <c r="E95" s="271">
        <v>3.6044999999999998</v>
      </c>
      <c r="F95" s="271">
        <v>3.0282</v>
      </c>
      <c r="G95" s="271">
        <v>37.534500000000001</v>
      </c>
      <c r="H95" s="271">
        <v>203.55</v>
      </c>
      <c r="I95" s="282">
        <v>15</v>
      </c>
    </row>
    <row r="96" spans="1:9" ht="24.75" customHeight="1">
      <c r="A96" s="292"/>
      <c r="B96" s="368" t="s">
        <v>46</v>
      </c>
      <c r="C96" s="368"/>
      <c r="D96" s="325">
        <v>180</v>
      </c>
      <c r="E96" s="271">
        <f>1.73/1000*180</f>
        <v>0.31140000000000001</v>
      </c>
      <c r="F96" s="271">
        <f>0.45/1000*180</f>
        <v>8.1000000000000003E-2</v>
      </c>
      <c r="G96" s="271">
        <f>146.85/1000*180</f>
        <v>26.432999999999996</v>
      </c>
      <c r="H96" s="271">
        <f>602/1000*180</f>
        <v>108.36</v>
      </c>
      <c r="I96" s="282">
        <v>10</v>
      </c>
    </row>
    <row r="97" spans="1:9" ht="16.95" customHeight="1">
      <c r="A97" s="292"/>
      <c r="B97" s="368" t="s">
        <v>13</v>
      </c>
      <c r="C97" s="368"/>
      <c r="D97" s="325">
        <v>30</v>
      </c>
      <c r="E97" s="271">
        <v>2.37</v>
      </c>
      <c r="F97" s="271">
        <v>0.30000000000000004</v>
      </c>
      <c r="G97" s="271">
        <v>14.49</v>
      </c>
      <c r="H97" s="271">
        <v>70.5</v>
      </c>
      <c r="I97" s="282">
        <v>3.5</v>
      </c>
    </row>
    <row r="98" spans="1:9" ht="18" customHeight="1">
      <c r="A98" s="292"/>
      <c r="B98" s="368" t="s">
        <v>21</v>
      </c>
      <c r="C98" s="368"/>
      <c r="D98" s="325">
        <v>30</v>
      </c>
      <c r="E98" s="271">
        <v>1.98</v>
      </c>
      <c r="F98" s="271">
        <v>0.36</v>
      </c>
      <c r="G98" s="271">
        <v>10.02</v>
      </c>
      <c r="H98" s="271">
        <v>52.2</v>
      </c>
      <c r="I98" s="282">
        <v>3.5</v>
      </c>
    </row>
    <row r="99" spans="1:9" ht="18">
      <c r="A99" s="292"/>
      <c r="B99" s="395"/>
      <c r="C99" s="396"/>
      <c r="D99" s="397"/>
      <c r="E99" s="271">
        <f>SUM(E93:E98)</f>
        <v>20.165900000000001</v>
      </c>
      <c r="F99" s="271">
        <f>SUM(F93:F98)</f>
        <v>10.9892</v>
      </c>
      <c r="G99" s="271">
        <f>SUM(G93:G98)</f>
        <v>106.23749999999998</v>
      </c>
      <c r="H99" s="271">
        <f>SUM(H93:H98)</f>
        <v>634.21</v>
      </c>
      <c r="I99" s="282">
        <f>SUM(I93:I98)</f>
        <v>87</v>
      </c>
    </row>
    <row r="100" spans="1:9" ht="18">
      <c r="A100" s="296"/>
      <c r="B100" s="299"/>
      <c r="C100" s="299"/>
      <c r="D100" s="296"/>
      <c r="E100" s="284"/>
      <c r="F100" s="284"/>
      <c r="G100" s="284"/>
      <c r="H100" s="284"/>
      <c r="I100" s="264"/>
    </row>
    <row r="101" spans="1:9" ht="18">
      <c r="D101" s="275" t="s">
        <v>109</v>
      </c>
    </row>
    <row r="102" spans="1:9" ht="18">
      <c r="D102" s="275"/>
    </row>
    <row r="103" spans="1:9" ht="18">
      <c r="D103" s="275" t="s">
        <v>115</v>
      </c>
    </row>
    <row r="104" spans="1:9">
      <c r="D104" s="274"/>
    </row>
    <row r="108" spans="1:9" ht="31.2">
      <c r="A108" s="319"/>
      <c r="B108" s="319"/>
      <c r="C108" s="274"/>
      <c r="D108" s="274"/>
      <c r="E108" s="274"/>
      <c r="F108" s="274"/>
      <c r="G108" s="272" t="s">
        <v>110</v>
      </c>
      <c r="H108" s="319"/>
    </row>
    <row r="109" spans="1:9" ht="31.8">
      <c r="A109" s="319"/>
      <c r="B109" s="319"/>
      <c r="C109" s="274"/>
      <c r="D109" s="383" t="s">
        <v>120</v>
      </c>
      <c r="E109" s="383"/>
      <c r="F109" s="383"/>
      <c r="G109" s="383"/>
      <c r="H109" s="383"/>
    </row>
    <row r="110" spans="1:9">
      <c r="A110" s="319"/>
      <c r="B110" s="319"/>
      <c r="C110" s="274"/>
      <c r="D110" s="274"/>
      <c r="E110" s="274"/>
      <c r="F110" s="274"/>
      <c r="G110" s="274"/>
      <c r="H110" s="319"/>
    </row>
    <row r="111" spans="1:9">
      <c r="A111" s="319"/>
      <c r="B111" s="319"/>
      <c r="C111" s="274"/>
      <c r="D111" s="274"/>
      <c r="E111" s="274"/>
      <c r="F111" s="274"/>
      <c r="G111" s="274"/>
      <c r="H111" s="319"/>
    </row>
    <row r="112" spans="1:9">
      <c r="A112" s="319"/>
      <c r="B112" s="319"/>
      <c r="C112" s="274"/>
      <c r="D112" s="274"/>
      <c r="E112" s="274"/>
      <c r="F112" s="274"/>
      <c r="G112" s="274"/>
      <c r="H112" s="319"/>
    </row>
    <row r="113" spans="1:8" ht="46.8">
      <c r="A113" s="319"/>
      <c r="B113" s="319"/>
      <c r="C113" s="389" t="s">
        <v>111</v>
      </c>
      <c r="D113" s="389"/>
      <c r="E113" s="389"/>
      <c r="F113" s="389"/>
      <c r="G113" s="274"/>
      <c r="H113" s="319"/>
    </row>
    <row r="114" spans="1:8" ht="26.4">
      <c r="A114" s="319"/>
      <c r="B114" s="382" t="s">
        <v>119</v>
      </c>
      <c r="C114" s="382"/>
      <c r="D114" s="382"/>
      <c r="E114" s="382"/>
      <c r="F114" s="382"/>
      <c r="G114" s="382"/>
      <c r="H114" s="382"/>
    </row>
    <row r="115" spans="1:8" ht="18">
      <c r="A115" s="319"/>
      <c r="B115" s="319"/>
      <c r="C115" s="366" t="s">
        <v>168</v>
      </c>
      <c r="D115" s="366"/>
      <c r="E115" s="366"/>
      <c r="F115" s="366"/>
      <c r="G115" s="366"/>
      <c r="H115" s="303"/>
    </row>
    <row r="116" spans="1:8">
      <c r="A116" s="319"/>
      <c r="B116" s="319"/>
      <c r="C116" s="319"/>
      <c r="D116" s="319"/>
      <c r="E116" s="319"/>
      <c r="F116" s="319"/>
      <c r="G116" s="319"/>
      <c r="H116" s="319"/>
    </row>
    <row r="117" spans="1:8">
      <c r="A117" s="319"/>
      <c r="B117" s="319"/>
      <c r="C117" s="319"/>
      <c r="D117" s="319"/>
      <c r="E117" s="319"/>
      <c r="F117" s="319"/>
      <c r="G117" s="319"/>
      <c r="H117" s="319"/>
    </row>
    <row r="118" spans="1:8" ht="29.4">
      <c r="A118" s="398" t="s">
        <v>16</v>
      </c>
      <c r="B118" s="398"/>
      <c r="C118" s="398"/>
      <c r="D118" s="398"/>
      <c r="E118" s="398"/>
      <c r="F118" s="398"/>
      <c r="G118" s="398"/>
      <c r="H118" s="398"/>
    </row>
    <row r="119" spans="1:8">
      <c r="A119" s="364"/>
      <c r="B119" s="364" t="s">
        <v>3</v>
      </c>
      <c r="C119" s="364"/>
      <c r="D119" s="364" t="s">
        <v>4</v>
      </c>
      <c r="E119" s="371" t="s">
        <v>5</v>
      </c>
      <c r="F119" s="371"/>
      <c r="G119" s="371"/>
      <c r="H119" s="371" t="s">
        <v>6</v>
      </c>
    </row>
    <row r="120" spans="1:8" ht="42" customHeight="1">
      <c r="A120" s="365"/>
      <c r="B120" s="365"/>
      <c r="C120" s="365"/>
      <c r="D120" s="365"/>
      <c r="E120" s="322" t="s">
        <v>8</v>
      </c>
      <c r="F120" s="322" t="s">
        <v>9</v>
      </c>
      <c r="G120" s="322" t="s">
        <v>10</v>
      </c>
      <c r="H120" s="372"/>
    </row>
    <row r="121" spans="1:8" ht="34.799999999999997" customHeight="1">
      <c r="A121" s="320"/>
      <c r="B121" s="368" t="s">
        <v>18</v>
      </c>
      <c r="C121" s="368"/>
      <c r="D121" s="327">
        <v>200</v>
      </c>
      <c r="E121" s="271">
        <v>2.15</v>
      </c>
      <c r="F121" s="271">
        <v>2.27</v>
      </c>
      <c r="G121" s="271">
        <v>13.96</v>
      </c>
      <c r="H121" s="271">
        <v>94.6</v>
      </c>
    </row>
    <row r="122" spans="1:8" ht="36.6" customHeight="1">
      <c r="A122" s="320"/>
      <c r="B122" s="368" t="s">
        <v>57</v>
      </c>
      <c r="C122" s="368"/>
      <c r="D122" s="327">
        <v>100</v>
      </c>
      <c r="E122" s="271">
        <v>9.75</v>
      </c>
      <c r="F122" s="271">
        <v>4.95</v>
      </c>
      <c r="G122" s="271">
        <v>3.8</v>
      </c>
      <c r="H122" s="271">
        <v>105</v>
      </c>
    </row>
    <row r="123" spans="1:8" ht="24.6" customHeight="1">
      <c r="A123" s="320"/>
      <c r="B123" s="399" t="s">
        <v>19</v>
      </c>
      <c r="C123" s="400"/>
      <c r="D123" s="327">
        <v>150</v>
      </c>
      <c r="E123" s="271">
        <v>3.6044999999999998</v>
      </c>
      <c r="F123" s="271">
        <v>3.0282</v>
      </c>
      <c r="G123" s="271">
        <v>37.534500000000001</v>
      </c>
      <c r="H123" s="271">
        <v>203.55</v>
      </c>
    </row>
    <row r="124" spans="1:8" ht="25.95" customHeight="1">
      <c r="A124" s="320"/>
      <c r="B124" s="368" t="s">
        <v>46</v>
      </c>
      <c r="C124" s="368"/>
      <c r="D124" s="327">
        <v>180</v>
      </c>
      <c r="E124" s="271">
        <f>1.73/1000*180</f>
        <v>0.31140000000000001</v>
      </c>
      <c r="F124" s="271">
        <f>0.45/1000*180</f>
        <v>8.1000000000000003E-2</v>
      </c>
      <c r="G124" s="271">
        <f>146.85/1000*180</f>
        <v>26.432999999999996</v>
      </c>
      <c r="H124" s="271">
        <f>602/1000*180</f>
        <v>108.36</v>
      </c>
    </row>
    <row r="125" spans="1:8" ht="24.6" customHeight="1">
      <c r="A125" s="320"/>
      <c r="B125" s="368" t="s">
        <v>13</v>
      </c>
      <c r="C125" s="368"/>
      <c r="D125" s="327">
        <v>30</v>
      </c>
      <c r="E125" s="271">
        <v>2.37</v>
      </c>
      <c r="F125" s="271">
        <v>0.30000000000000004</v>
      </c>
      <c r="G125" s="271">
        <v>14.49</v>
      </c>
      <c r="H125" s="271">
        <v>70.5</v>
      </c>
    </row>
    <row r="126" spans="1:8" ht="28.95" customHeight="1">
      <c r="A126" s="320"/>
      <c r="B126" s="368" t="s">
        <v>21</v>
      </c>
      <c r="C126" s="368"/>
      <c r="D126" s="327">
        <v>30</v>
      </c>
      <c r="E126" s="271">
        <v>1.98</v>
      </c>
      <c r="F126" s="271">
        <v>0.36</v>
      </c>
      <c r="G126" s="271">
        <v>10.02</v>
      </c>
      <c r="H126" s="271">
        <v>52.2</v>
      </c>
    </row>
    <row r="127" spans="1:8" ht="29.4">
      <c r="A127" s="398" t="s">
        <v>146</v>
      </c>
      <c r="B127" s="398"/>
      <c r="C127" s="398"/>
      <c r="D127" s="398"/>
      <c r="E127" s="398"/>
      <c r="F127" s="398"/>
      <c r="G127" s="398"/>
      <c r="H127" s="398"/>
    </row>
    <row r="128" spans="1:8" ht="29.4" customHeight="1">
      <c r="A128" s="320"/>
      <c r="B128" s="368" t="s">
        <v>45</v>
      </c>
      <c r="C128" s="368"/>
      <c r="D128" s="320">
        <v>100</v>
      </c>
      <c r="E128" s="271">
        <v>8.35</v>
      </c>
      <c r="F128" s="271">
        <v>3.98</v>
      </c>
      <c r="G128" s="271">
        <v>77.09</v>
      </c>
      <c r="H128" s="271">
        <v>378</v>
      </c>
    </row>
    <row r="129" spans="1:8" ht="27.6" customHeight="1">
      <c r="A129" s="320"/>
      <c r="B129" s="399" t="s">
        <v>22</v>
      </c>
      <c r="C129" s="400"/>
      <c r="D129" s="320">
        <v>120</v>
      </c>
      <c r="E129" s="271">
        <v>0.48</v>
      </c>
      <c r="F129" s="271">
        <v>0.48</v>
      </c>
      <c r="G129" s="271">
        <v>11.76</v>
      </c>
      <c r="H129" s="271">
        <v>56.4</v>
      </c>
    </row>
    <row r="130" spans="1:8" ht="27" customHeight="1">
      <c r="A130" s="320"/>
      <c r="B130" s="368" t="s">
        <v>30</v>
      </c>
      <c r="C130" s="368"/>
      <c r="D130" s="320" t="s">
        <v>117</v>
      </c>
      <c r="E130" s="271">
        <v>0.12</v>
      </c>
      <c r="F130" s="271">
        <v>0.02</v>
      </c>
      <c r="G130" s="271">
        <v>10.199999999999999</v>
      </c>
      <c r="H130" s="271">
        <v>41</v>
      </c>
    </row>
    <row r="131" spans="1:8" ht="25.2" customHeight="1">
      <c r="A131" s="390" t="s">
        <v>125</v>
      </c>
      <c r="B131" s="391"/>
      <c r="C131" s="391"/>
      <c r="D131" s="391"/>
      <c r="E131" s="391"/>
      <c r="F131" s="392"/>
      <c r="G131" s="393" t="s">
        <v>124</v>
      </c>
      <c r="H131" s="394"/>
    </row>
    <row r="132" spans="1:8" ht="18">
      <c r="A132" s="321"/>
      <c r="B132" s="321"/>
      <c r="C132" s="321"/>
      <c r="D132" s="321"/>
      <c r="E132" s="321"/>
      <c r="F132" s="321"/>
      <c r="G132" s="323"/>
      <c r="H132" s="323"/>
    </row>
    <row r="133" spans="1:8" ht="33" customHeight="1">
      <c r="A133" s="321"/>
      <c r="B133" s="321"/>
      <c r="C133" s="321"/>
      <c r="D133" s="275" t="s">
        <v>109</v>
      </c>
      <c r="E133" s="284"/>
      <c r="F133" s="284"/>
      <c r="G133" s="284"/>
      <c r="H133" s="289"/>
    </row>
    <row r="134" spans="1:8" ht="40.200000000000003" customHeight="1">
      <c r="A134" s="319"/>
      <c r="B134" s="319"/>
      <c r="C134" s="319"/>
      <c r="D134" s="275" t="s">
        <v>115</v>
      </c>
      <c r="E134" s="319"/>
      <c r="F134" s="319"/>
      <c r="G134" s="319"/>
      <c r="H134" s="319"/>
    </row>
    <row r="135" spans="1:8">
      <c r="A135" s="319"/>
      <c r="B135" s="319"/>
      <c r="C135" s="319"/>
      <c r="D135" s="319"/>
      <c r="E135" s="319"/>
      <c r="F135" s="319"/>
      <c r="G135" s="319"/>
      <c r="H135" s="319"/>
    </row>
    <row r="136" spans="1:8">
      <c r="A136" s="319"/>
      <c r="B136" s="319"/>
      <c r="C136" s="319"/>
      <c r="D136" s="319"/>
      <c r="E136" s="319"/>
      <c r="F136" s="319"/>
      <c r="G136" s="319"/>
      <c r="H136" s="319"/>
    </row>
  </sheetData>
  <mergeCells count="101">
    <mergeCell ref="B121:C121"/>
    <mergeCell ref="B122:C122"/>
    <mergeCell ref="B123:C123"/>
    <mergeCell ref="B124:C124"/>
    <mergeCell ref="B125:C125"/>
    <mergeCell ref="A131:F131"/>
    <mergeCell ref="G131:H131"/>
    <mergeCell ref="B126:C126"/>
    <mergeCell ref="A127:H127"/>
    <mergeCell ref="B128:C128"/>
    <mergeCell ref="B129:C129"/>
    <mergeCell ref="B130:C130"/>
    <mergeCell ref="D109:H109"/>
    <mergeCell ref="C113:F113"/>
    <mergeCell ref="B114:H114"/>
    <mergeCell ref="C115:G115"/>
    <mergeCell ref="A118:H118"/>
    <mergeCell ref="A119:A120"/>
    <mergeCell ref="B119:C120"/>
    <mergeCell ref="D119:D120"/>
    <mergeCell ref="E119:G119"/>
    <mergeCell ref="H119:H120"/>
    <mergeCell ref="B63:C63"/>
    <mergeCell ref="B64:C64"/>
    <mergeCell ref="B65:C65"/>
    <mergeCell ref="B55:C55"/>
    <mergeCell ref="B57:C57"/>
    <mergeCell ref="A53:A54"/>
    <mergeCell ref="A22:H22"/>
    <mergeCell ref="B89:C89"/>
    <mergeCell ref="B53:C54"/>
    <mergeCell ref="D53:D54"/>
    <mergeCell ref="E53:G53"/>
    <mergeCell ref="H53:H54"/>
    <mergeCell ref="B62:C62"/>
    <mergeCell ref="B56:C56"/>
    <mergeCell ref="B97:C97"/>
    <mergeCell ref="B98:C98"/>
    <mergeCell ref="B99:D99"/>
    <mergeCell ref="B91:D91"/>
    <mergeCell ref="A92:H92"/>
    <mergeCell ref="B93:C93"/>
    <mergeCell ref="B94:C94"/>
    <mergeCell ref="B95:C95"/>
    <mergeCell ref="B90:C90"/>
    <mergeCell ref="B96:C96"/>
    <mergeCell ref="C11:H11"/>
    <mergeCell ref="C12:H12"/>
    <mergeCell ref="A13:H13"/>
    <mergeCell ref="I13:Q13"/>
    <mergeCell ref="J14:K15"/>
    <mergeCell ref="L14:L15"/>
    <mergeCell ref="M14:O14"/>
    <mergeCell ref="P14:P15"/>
    <mergeCell ref="A14:A15"/>
    <mergeCell ref="B14:C15"/>
    <mergeCell ref="D14:D15"/>
    <mergeCell ref="E14:G14"/>
    <mergeCell ref="H14:H15"/>
    <mergeCell ref="I14:I15"/>
    <mergeCell ref="Q14:Q15"/>
    <mergeCell ref="I85:I86"/>
    <mergeCell ref="B87:C87"/>
    <mergeCell ref="B88:C88"/>
    <mergeCell ref="A20:F20"/>
    <mergeCell ref="G20:H20"/>
    <mergeCell ref="A85:A86"/>
    <mergeCell ref="B85:C86"/>
    <mergeCell ref="D85:D86"/>
    <mergeCell ref="E85:G85"/>
    <mergeCell ref="H85:H86"/>
    <mergeCell ref="B58:C58"/>
    <mergeCell ref="A59:H59"/>
    <mergeCell ref="B60:C60"/>
    <mergeCell ref="B47:H47"/>
    <mergeCell ref="A52:H52"/>
    <mergeCell ref="B28:C28"/>
    <mergeCell ref="C48:H48"/>
    <mergeCell ref="C46:H46"/>
    <mergeCell ref="A66:F66"/>
    <mergeCell ref="G66:H66"/>
    <mergeCell ref="A79:H79"/>
    <mergeCell ref="C80:H80"/>
    <mergeCell ref="A84:H84"/>
    <mergeCell ref="B61:C61"/>
    <mergeCell ref="J20:K20"/>
    <mergeCell ref="D42:H42"/>
    <mergeCell ref="B16:C16"/>
    <mergeCell ref="B19:C19"/>
    <mergeCell ref="B18:C18"/>
    <mergeCell ref="J16:K16"/>
    <mergeCell ref="J19:K19"/>
    <mergeCell ref="B17:C17"/>
    <mergeCell ref="A21:H21"/>
    <mergeCell ref="B23:C23"/>
    <mergeCell ref="B24:C24"/>
    <mergeCell ref="B26:C26"/>
    <mergeCell ref="B27:C27"/>
    <mergeCell ref="B25:C25"/>
    <mergeCell ref="A29:F29"/>
    <mergeCell ref="G29:H29"/>
  </mergeCells>
  <pageMargins left="0.7" right="0.7" top="0.75" bottom="0.75" header="0.3" footer="0.3"/>
  <pageSetup paperSize="9" scale="87" orientation="portrait" r:id="rId1"/>
  <rowBreaks count="3" manualBreakCount="3">
    <brk id="36" max="8" man="1"/>
    <brk id="69" max="8" man="1"/>
    <brk id="105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двухразовое питание</vt:lpstr>
      <vt:lpstr>6</vt:lpstr>
      <vt:lpstr>7</vt:lpstr>
      <vt:lpstr>8</vt:lpstr>
      <vt:lpstr>9</vt:lpstr>
      <vt:lpstr>10</vt:lpstr>
      <vt:lpstr>'10'!Область_печати</vt:lpstr>
      <vt:lpstr>'6'!Область_печати</vt:lpstr>
      <vt:lpstr>'7'!Область_печати</vt:lpstr>
      <vt:lpstr>'8'!Область_печати</vt:lpstr>
      <vt:lpstr>'9'!Область_печати</vt:lpstr>
      <vt:lpstr>'двухразовое питание'!Область_печати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revision>3</cp:revision>
  <cp:lastPrinted>2022-04-01T05:30:29Z</cp:lastPrinted>
  <dcterms:created xsi:type="dcterms:W3CDTF">2021-01-28T20:09:11Z</dcterms:created>
  <dcterms:modified xsi:type="dcterms:W3CDTF">2022-09-01T14:12:06Z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